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\Работа_мое\!! Закупка материалов и оборудования\!!! ГКПЗ\ГКПЗ на 2021\2020.06_Закупка ЭТП\2020.09_ЭТП(включить склад)\"/>
    </mc:Choice>
  </mc:AlternateContent>
  <bookViews>
    <workbookView xWindow="0" yWindow="0" windowWidth="16815" windowHeight="7065"/>
  </bookViews>
  <sheets>
    <sheet name="Структура НМЦ и форма КП" sheetId="1" r:id="rId1"/>
  </sheets>
  <externalReferences>
    <externalReference r:id="rId2"/>
  </externalReferences>
  <definedNames>
    <definedName name="СпособЗакупки">[1]ПП925!$B$7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4" i="1" l="1"/>
  <c r="Q124" i="1" s="1"/>
  <c r="N124" i="1"/>
  <c r="M124" i="1"/>
  <c r="J124" i="1"/>
  <c r="I124" i="1"/>
  <c r="G124" i="1"/>
  <c r="P93" i="1"/>
  <c r="Q93" i="1" s="1"/>
  <c r="N93" i="1"/>
  <c r="M93" i="1"/>
  <c r="J93" i="1"/>
  <c r="I93" i="1"/>
  <c r="G93" i="1"/>
  <c r="P92" i="1"/>
  <c r="Q92" i="1" s="1"/>
  <c r="N92" i="1"/>
  <c r="M92" i="1"/>
  <c r="J92" i="1"/>
  <c r="I92" i="1"/>
  <c r="G92" i="1"/>
  <c r="P91" i="1"/>
  <c r="Q91" i="1" s="1"/>
  <c r="N91" i="1"/>
  <c r="M91" i="1"/>
  <c r="J91" i="1"/>
  <c r="I91" i="1"/>
  <c r="G91" i="1"/>
  <c r="P90" i="1"/>
  <c r="Q90" i="1" s="1"/>
  <c r="N90" i="1"/>
  <c r="M90" i="1"/>
  <c r="J90" i="1"/>
  <c r="I90" i="1"/>
  <c r="G90" i="1"/>
  <c r="P87" i="1"/>
  <c r="Q87" i="1" s="1"/>
  <c r="N87" i="1"/>
  <c r="M87" i="1"/>
  <c r="J87" i="1"/>
  <c r="I87" i="1"/>
  <c r="G87" i="1"/>
  <c r="P86" i="1"/>
  <c r="Q86" i="1" s="1"/>
  <c r="N86" i="1"/>
  <c r="M86" i="1"/>
  <c r="J86" i="1"/>
  <c r="I86" i="1"/>
  <c r="G86" i="1"/>
  <c r="P85" i="1"/>
  <c r="Q85" i="1" s="1"/>
  <c r="N85" i="1"/>
  <c r="M85" i="1"/>
  <c r="J85" i="1"/>
  <c r="I85" i="1"/>
  <c r="G85" i="1"/>
  <c r="P84" i="1"/>
  <c r="Q84" i="1" s="1"/>
  <c r="N84" i="1"/>
  <c r="M84" i="1"/>
  <c r="J84" i="1"/>
  <c r="I84" i="1"/>
  <c r="G84" i="1"/>
  <c r="P74" i="1"/>
  <c r="Q74" i="1" s="1"/>
  <c r="N74" i="1"/>
  <c r="M74" i="1"/>
  <c r="J74" i="1"/>
  <c r="I74" i="1"/>
  <c r="G74" i="1"/>
  <c r="P71" i="1"/>
  <c r="Q71" i="1" s="1"/>
  <c r="N71" i="1"/>
  <c r="M71" i="1"/>
  <c r="J71" i="1"/>
  <c r="I71" i="1"/>
  <c r="G71" i="1"/>
  <c r="P72" i="1"/>
  <c r="Q72" i="1" s="1"/>
  <c r="N72" i="1"/>
  <c r="M72" i="1"/>
  <c r="J72" i="1"/>
  <c r="I72" i="1"/>
  <c r="G72" i="1"/>
  <c r="I67" i="1"/>
  <c r="I68" i="1"/>
  <c r="I69" i="1"/>
  <c r="I70" i="1"/>
  <c r="I73" i="1"/>
  <c r="I75" i="1"/>
  <c r="I76" i="1"/>
  <c r="I77" i="1"/>
  <c r="I78" i="1"/>
  <c r="I79" i="1"/>
  <c r="I80" i="1"/>
  <c r="I81" i="1"/>
  <c r="I82" i="1"/>
  <c r="I83" i="1"/>
  <c r="I88" i="1"/>
  <c r="I89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P68" i="1"/>
  <c r="Q68" i="1" s="1"/>
  <c r="N68" i="1"/>
  <c r="M68" i="1"/>
  <c r="J68" i="1"/>
  <c r="G68" i="1"/>
  <c r="P65" i="1"/>
  <c r="Q65" i="1" s="1"/>
  <c r="N65" i="1"/>
  <c r="M65" i="1"/>
  <c r="J65" i="1"/>
  <c r="I65" i="1"/>
  <c r="G65" i="1"/>
  <c r="I61" i="1"/>
  <c r="I62" i="1"/>
  <c r="P60" i="1"/>
  <c r="Q60" i="1" s="1"/>
  <c r="N60" i="1"/>
  <c r="M60" i="1"/>
  <c r="J60" i="1"/>
  <c r="I60" i="1"/>
  <c r="G60" i="1"/>
  <c r="I58" i="1"/>
  <c r="I59" i="1"/>
  <c r="I63" i="1"/>
  <c r="I64" i="1"/>
  <c r="I66" i="1"/>
  <c r="P57" i="1"/>
  <c r="Q57" i="1" s="1"/>
  <c r="N57" i="1"/>
  <c r="M57" i="1"/>
  <c r="J57" i="1"/>
  <c r="I57" i="1"/>
  <c r="G5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8" i="1"/>
  <c r="J59" i="1"/>
  <c r="J61" i="1"/>
  <c r="J62" i="1"/>
  <c r="J63" i="1"/>
  <c r="J64" i="1"/>
  <c r="J66" i="1"/>
  <c r="J67" i="1"/>
  <c r="J69" i="1"/>
  <c r="J70" i="1"/>
  <c r="J73" i="1"/>
  <c r="J75" i="1"/>
  <c r="J76" i="1"/>
  <c r="J77" i="1"/>
  <c r="J78" i="1"/>
  <c r="J79" i="1"/>
  <c r="J80" i="1"/>
  <c r="J81" i="1"/>
  <c r="J82" i="1"/>
  <c r="J83" i="1"/>
  <c r="J88" i="1"/>
  <c r="J89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P152" i="1"/>
  <c r="Q152" i="1" s="1"/>
  <c r="N152" i="1"/>
  <c r="M152" i="1"/>
  <c r="G152" i="1"/>
  <c r="P154" i="1"/>
  <c r="Q154" i="1" s="1"/>
  <c r="N154" i="1"/>
  <c r="M154" i="1"/>
  <c r="G154" i="1"/>
  <c r="P153" i="1"/>
  <c r="Q153" i="1" s="1"/>
  <c r="N153" i="1"/>
  <c r="M153" i="1"/>
  <c r="G153" i="1"/>
  <c r="P139" i="1"/>
  <c r="Q139" i="1" s="1"/>
  <c r="N139" i="1"/>
  <c r="M139" i="1"/>
  <c r="G139" i="1"/>
  <c r="P138" i="1"/>
  <c r="Q138" i="1" s="1"/>
  <c r="N138" i="1"/>
  <c r="M138" i="1"/>
  <c r="G138" i="1"/>
  <c r="P113" i="1"/>
  <c r="Q113" i="1" s="1"/>
  <c r="N113" i="1"/>
  <c r="M113" i="1"/>
  <c r="G113" i="1"/>
  <c r="P112" i="1"/>
  <c r="Q112" i="1" s="1"/>
  <c r="N112" i="1"/>
  <c r="M112" i="1"/>
  <c r="G112" i="1"/>
  <c r="P111" i="1"/>
  <c r="Q111" i="1" s="1"/>
  <c r="N111" i="1"/>
  <c r="M111" i="1"/>
  <c r="G111" i="1"/>
  <c r="P110" i="1"/>
  <c r="Q110" i="1" s="1"/>
  <c r="N110" i="1"/>
  <c r="M110" i="1"/>
  <c r="G110" i="1"/>
  <c r="P109" i="1"/>
  <c r="Q109" i="1" s="1"/>
  <c r="N109" i="1"/>
  <c r="M109" i="1"/>
  <c r="G109" i="1"/>
  <c r="P108" i="1"/>
  <c r="Q108" i="1" s="1"/>
  <c r="N108" i="1"/>
  <c r="M108" i="1"/>
  <c r="G108" i="1"/>
  <c r="P100" i="1"/>
  <c r="Q100" i="1" s="1"/>
  <c r="N100" i="1"/>
  <c r="M100" i="1"/>
  <c r="G100" i="1"/>
  <c r="P99" i="1"/>
  <c r="Q99" i="1" s="1"/>
  <c r="N99" i="1"/>
  <c r="M99" i="1"/>
  <c r="G99" i="1"/>
  <c r="P98" i="1"/>
  <c r="Q98" i="1" s="1"/>
  <c r="N98" i="1"/>
  <c r="M98" i="1"/>
  <c r="G98" i="1"/>
  <c r="P97" i="1"/>
  <c r="Q97" i="1" s="1"/>
  <c r="N97" i="1"/>
  <c r="M97" i="1"/>
  <c r="G97" i="1"/>
  <c r="P96" i="1"/>
  <c r="Q96" i="1" s="1"/>
  <c r="N96" i="1"/>
  <c r="M96" i="1"/>
  <c r="G96" i="1"/>
  <c r="P95" i="1"/>
  <c r="Q95" i="1" s="1"/>
  <c r="N95" i="1"/>
  <c r="M95" i="1"/>
  <c r="G95" i="1"/>
  <c r="P94" i="1"/>
  <c r="Q94" i="1" s="1"/>
  <c r="N94" i="1"/>
  <c r="M94" i="1"/>
  <c r="G94" i="1"/>
  <c r="P89" i="1"/>
  <c r="Q89" i="1" s="1"/>
  <c r="N89" i="1"/>
  <c r="M89" i="1"/>
  <c r="G89" i="1"/>
  <c r="P88" i="1"/>
  <c r="Q88" i="1" s="1"/>
  <c r="N88" i="1"/>
  <c r="M88" i="1"/>
  <c r="G88" i="1"/>
  <c r="P75" i="1"/>
  <c r="Q75" i="1" s="1"/>
  <c r="N75" i="1"/>
  <c r="M75" i="1"/>
  <c r="G75" i="1"/>
  <c r="P73" i="1"/>
  <c r="Q73" i="1" s="1"/>
  <c r="N73" i="1"/>
  <c r="M73" i="1"/>
  <c r="G73" i="1"/>
  <c r="P62" i="1" l="1"/>
  <c r="Q62" i="1" s="1"/>
  <c r="N62" i="1"/>
  <c r="M62" i="1"/>
  <c r="G62" i="1"/>
  <c r="P61" i="1"/>
  <c r="Q61" i="1" s="1"/>
  <c r="N61" i="1"/>
  <c r="M61" i="1"/>
  <c r="G61" i="1"/>
  <c r="P41" i="1"/>
  <c r="Q41" i="1" s="1"/>
  <c r="N41" i="1"/>
  <c r="M41" i="1"/>
  <c r="I41" i="1"/>
  <c r="G41" i="1"/>
  <c r="P40" i="1"/>
  <c r="Q40" i="1" s="1"/>
  <c r="N40" i="1"/>
  <c r="M40" i="1"/>
  <c r="I40" i="1"/>
  <c r="G40" i="1"/>
  <c r="P39" i="1"/>
  <c r="Q39" i="1" s="1"/>
  <c r="N39" i="1"/>
  <c r="M39" i="1"/>
  <c r="I39" i="1"/>
  <c r="G39" i="1"/>
  <c r="P38" i="1"/>
  <c r="Q38" i="1" s="1"/>
  <c r="N38" i="1"/>
  <c r="M38" i="1"/>
  <c r="I38" i="1"/>
  <c r="G38" i="1"/>
  <c r="P35" i="1"/>
  <c r="Q35" i="1" s="1"/>
  <c r="N35" i="1"/>
  <c r="M35" i="1"/>
  <c r="I35" i="1"/>
  <c r="G35" i="1"/>
  <c r="P31" i="1"/>
  <c r="Q31" i="1" s="1"/>
  <c r="N31" i="1"/>
  <c r="M31" i="1"/>
  <c r="I31" i="1"/>
  <c r="G31" i="1"/>
  <c r="P28" i="1"/>
  <c r="Q28" i="1" s="1"/>
  <c r="N28" i="1"/>
  <c r="M28" i="1"/>
  <c r="I28" i="1"/>
  <c r="G28" i="1"/>
  <c r="P9" i="1"/>
  <c r="P10" i="1"/>
  <c r="P11" i="1"/>
  <c r="P12" i="1"/>
  <c r="P13" i="1"/>
  <c r="N9" i="1"/>
  <c r="N10" i="1"/>
  <c r="N11" i="1"/>
  <c r="N12" i="1"/>
  <c r="N13" i="1"/>
  <c r="P149" i="1" l="1"/>
  <c r="Q149" i="1" s="1"/>
  <c r="N149" i="1"/>
  <c r="M149" i="1"/>
  <c r="G149" i="1"/>
  <c r="P147" i="1"/>
  <c r="Q147" i="1" s="1"/>
  <c r="N147" i="1"/>
  <c r="M147" i="1"/>
  <c r="G147" i="1"/>
  <c r="P148" i="1"/>
  <c r="Q148" i="1" s="1"/>
  <c r="N148" i="1"/>
  <c r="M148" i="1"/>
  <c r="G148" i="1"/>
  <c r="P146" i="1"/>
  <c r="Q146" i="1" s="1"/>
  <c r="N146" i="1"/>
  <c r="M146" i="1"/>
  <c r="G146" i="1"/>
  <c r="P145" i="1"/>
  <c r="Q145" i="1" s="1"/>
  <c r="N145" i="1"/>
  <c r="M145" i="1"/>
  <c r="G145" i="1"/>
  <c r="P144" i="1"/>
  <c r="Q144" i="1" s="1"/>
  <c r="N144" i="1"/>
  <c r="M144" i="1"/>
  <c r="G144" i="1"/>
  <c r="P142" i="1"/>
  <c r="Q142" i="1" s="1"/>
  <c r="N142" i="1"/>
  <c r="M142" i="1"/>
  <c r="G142" i="1"/>
  <c r="P137" i="1"/>
  <c r="Q137" i="1" s="1"/>
  <c r="N137" i="1"/>
  <c r="M137" i="1"/>
  <c r="G137" i="1"/>
  <c r="P131" i="1"/>
  <c r="Q131" i="1" s="1"/>
  <c r="N131" i="1"/>
  <c r="M131" i="1"/>
  <c r="G131" i="1"/>
  <c r="P130" i="1"/>
  <c r="Q130" i="1" s="1"/>
  <c r="N130" i="1"/>
  <c r="M130" i="1"/>
  <c r="G130" i="1"/>
  <c r="P129" i="1"/>
  <c r="Q129" i="1" s="1"/>
  <c r="N129" i="1"/>
  <c r="M129" i="1"/>
  <c r="G129" i="1"/>
  <c r="P106" i="1"/>
  <c r="Q106" i="1" s="1"/>
  <c r="N106" i="1"/>
  <c r="M106" i="1"/>
  <c r="G106" i="1"/>
  <c r="P107" i="1"/>
  <c r="Q107" i="1" s="1"/>
  <c r="N107" i="1"/>
  <c r="M107" i="1"/>
  <c r="G107" i="1"/>
  <c r="P105" i="1"/>
  <c r="Q105" i="1" s="1"/>
  <c r="N105" i="1"/>
  <c r="M105" i="1"/>
  <c r="G105" i="1"/>
  <c r="P104" i="1"/>
  <c r="Q104" i="1" s="1"/>
  <c r="N104" i="1"/>
  <c r="M104" i="1"/>
  <c r="G104" i="1"/>
  <c r="P103" i="1"/>
  <c r="Q103" i="1" s="1"/>
  <c r="N103" i="1"/>
  <c r="M103" i="1"/>
  <c r="G103" i="1"/>
  <c r="P102" i="1"/>
  <c r="Q102" i="1" s="1"/>
  <c r="N102" i="1"/>
  <c r="M102" i="1"/>
  <c r="G102" i="1"/>
  <c r="P101" i="1"/>
  <c r="Q101" i="1" s="1"/>
  <c r="N101" i="1"/>
  <c r="M101" i="1"/>
  <c r="G101" i="1"/>
  <c r="P83" i="1"/>
  <c r="Q83" i="1" s="1"/>
  <c r="N83" i="1"/>
  <c r="M83" i="1"/>
  <c r="G83" i="1"/>
  <c r="P82" i="1"/>
  <c r="Q82" i="1" s="1"/>
  <c r="N82" i="1"/>
  <c r="M82" i="1"/>
  <c r="G82" i="1"/>
  <c r="P81" i="1"/>
  <c r="Q81" i="1" s="1"/>
  <c r="N81" i="1"/>
  <c r="M81" i="1"/>
  <c r="G81" i="1"/>
  <c r="P80" i="1"/>
  <c r="Q80" i="1" s="1"/>
  <c r="N80" i="1"/>
  <c r="M80" i="1"/>
  <c r="G80" i="1"/>
  <c r="P79" i="1"/>
  <c r="Q79" i="1" s="1"/>
  <c r="N79" i="1"/>
  <c r="M79" i="1"/>
  <c r="G79" i="1"/>
  <c r="P78" i="1"/>
  <c r="Q78" i="1" s="1"/>
  <c r="N78" i="1"/>
  <c r="M78" i="1"/>
  <c r="G78" i="1"/>
  <c r="P77" i="1"/>
  <c r="Q77" i="1" s="1"/>
  <c r="N77" i="1"/>
  <c r="M77" i="1"/>
  <c r="G77" i="1"/>
  <c r="P76" i="1"/>
  <c r="Q76" i="1" s="1"/>
  <c r="N76" i="1"/>
  <c r="M76" i="1"/>
  <c r="G76" i="1"/>
  <c r="P70" i="1"/>
  <c r="Q70" i="1" s="1"/>
  <c r="N70" i="1"/>
  <c r="M70" i="1"/>
  <c r="G70" i="1"/>
  <c r="P69" i="1"/>
  <c r="Q69" i="1" s="1"/>
  <c r="N69" i="1"/>
  <c r="M69" i="1"/>
  <c r="G69" i="1"/>
  <c r="P46" i="1"/>
  <c r="Q46" i="1" s="1"/>
  <c r="N46" i="1"/>
  <c r="M46" i="1"/>
  <c r="I46" i="1"/>
  <c r="G46" i="1"/>
  <c r="P27" i="1"/>
  <c r="Q27" i="1" s="1"/>
  <c r="N27" i="1"/>
  <c r="M27" i="1"/>
  <c r="I27" i="1"/>
  <c r="G27" i="1"/>
  <c r="P26" i="1"/>
  <c r="Q26" i="1" s="1"/>
  <c r="N26" i="1"/>
  <c r="M26" i="1"/>
  <c r="I26" i="1"/>
  <c r="G26" i="1"/>
  <c r="Q12" i="1"/>
  <c r="M12" i="1"/>
  <c r="I12" i="1"/>
  <c r="G12" i="1"/>
  <c r="Q13" i="1"/>
  <c r="M13" i="1"/>
  <c r="I13" i="1"/>
  <c r="G13" i="1"/>
  <c r="Q11" i="1"/>
  <c r="M11" i="1"/>
  <c r="I11" i="1"/>
  <c r="G11" i="1"/>
  <c r="G140" i="1"/>
  <c r="G141" i="1"/>
  <c r="G143" i="1"/>
  <c r="G150" i="1"/>
  <c r="G151" i="1"/>
  <c r="P140" i="1"/>
  <c r="Q140" i="1" s="1"/>
  <c r="P141" i="1"/>
  <c r="Q141" i="1" s="1"/>
  <c r="P143" i="1"/>
  <c r="Q143" i="1" s="1"/>
  <c r="P150" i="1"/>
  <c r="Q150" i="1" s="1"/>
  <c r="N140" i="1"/>
  <c r="N141" i="1"/>
  <c r="N143" i="1"/>
  <c r="N150" i="1"/>
  <c r="N151" i="1"/>
  <c r="M140" i="1"/>
  <c r="M141" i="1"/>
  <c r="M143" i="1"/>
  <c r="M150" i="1"/>
  <c r="M151" i="1"/>
  <c r="I17" i="1"/>
  <c r="I18" i="1"/>
  <c r="I19" i="1"/>
  <c r="I20" i="1"/>
  <c r="I21" i="1"/>
  <c r="I22" i="1"/>
  <c r="I23" i="1"/>
  <c r="I24" i="1"/>
  <c r="I25" i="1"/>
  <c r="I29" i="1"/>
  <c r="I30" i="1"/>
  <c r="I32" i="1"/>
  <c r="I33" i="1"/>
  <c r="I34" i="1"/>
  <c r="I36" i="1"/>
  <c r="I37" i="1"/>
  <c r="I42" i="1"/>
  <c r="I43" i="1"/>
  <c r="I44" i="1"/>
  <c r="I45" i="1"/>
  <c r="I47" i="1"/>
  <c r="I48" i="1"/>
  <c r="I49" i="1"/>
  <c r="I50" i="1"/>
  <c r="I51" i="1"/>
  <c r="I52" i="1"/>
  <c r="I53" i="1"/>
  <c r="I54" i="1"/>
  <c r="I55" i="1"/>
  <c r="I56" i="1"/>
  <c r="I9" i="1"/>
  <c r="I10" i="1"/>
  <c r="P136" i="1"/>
  <c r="Q136" i="1" s="1"/>
  <c r="N136" i="1"/>
  <c r="M136" i="1"/>
  <c r="G136" i="1"/>
  <c r="P135" i="1"/>
  <c r="Q135" i="1" s="1"/>
  <c r="N135" i="1"/>
  <c r="M135" i="1"/>
  <c r="G135" i="1"/>
  <c r="P134" i="1"/>
  <c r="Q134" i="1" s="1"/>
  <c r="N134" i="1"/>
  <c r="M134" i="1"/>
  <c r="G134" i="1"/>
  <c r="P133" i="1"/>
  <c r="Q133" i="1" s="1"/>
  <c r="N133" i="1"/>
  <c r="M133" i="1"/>
  <c r="G133" i="1"/>
  <c r="P132" i="1"/>
  <c r="Q132" i="1" s="1"/>
  <c r="N132" i="1"/>
  <c r="M132" i="1"/>
  <c r="G132" i="1"/>
  <c r="P128" i="1"/>
  <c r="Q128" i="1" s="1"/>
  <c r="N128" i="1"/>
  <c r="M128" i="1"/>
  <c r="G128" i="1"/>
  <c r="P127" i="1"/>
  <c r="Q127" i="1" s="1"/>
  <c r="N127" i="1"/>
  <c r="M127" i="1"/>
  <c r="G127" i="1"/>
  <c r="P126" i="1"/>
  <c r="Q126" i="1" s="1"/>
  <c r="N126" i="1"/>
  <c r="M126" i="1"/>
  <c r="G126" i="1"/>
  <c r="P125" i="1"/>
  <c r="Q125" i="1" s="1"/>
  <c r="N125" i="1"/>
  <c r="M125" i="1"/>
  <c r="G125" i="1"/>
  <c r="P123" i="1"/>
  <c r="Q123" i="1" s="1"/>
  <c r="N123" i="1"/>
  <c r="M123" i="1"/>
  <c r="G123" i="1"/>
  <c r="P121" i="1"/>
  <c r="Q121" i="1" s="1"/>
  <c r="N121" i="1"/>
  <c r="M121" i="1"/>
  <c r="G121" i="1"/>
  <c r="P120" i="1"/>
  <c r="Q120" i="1" s="1"/>
  <c r="N120" i="1"/>
  <c r="M120" i="1"/>
  <c r="G120" i="1"/>
  <c r="P119" i="1"/>
  <c r="Q119" i="1" s="1"/>
  <c r="N119" i="1"/>
  <c r="M119" i="1"/>
  <c r="G119" i="1"/>
  <c r="P118" i="1"/>
  <c r="Q118" i="1" s="1"/>
  <c r="N118" i="1"/>
  <c r="M118" i="1"/>
  <c r="G118" i="1"/>
  <c r="P117" i="1"/>
  <c r="Q117" i="1" s="1"/>
  <c r="N117" i="1"/>
  <c r="M117" i="1"/>
  <c r="G117" i="1"/>
  <c r="P116" i="1"/>
  <c r="Q116" i="1" s="1"/>
  <c r="N116" i="1"/>
  <c r="M116" i="1"/>
  <c r="G116" i="1"/>
  <c r="P115" i="1"/>
  <c r="Q115" i="1" s="1"/>
  <c r="N115" i="1"/>
  <c r="M115" i="1"/>
  <c r="G115" i="1"/>
  <c r="P114" i="1"/>
  <c r="Q114" i="1" s="1"/>
  <c r="N114" i="1"/>
  <c r="M114" i="1"/>
  <c r="G114" i="1"/>
  <c r="Q10" i="1"/>
  <c r="M10" i="1"/>
  <c r="G10" i="1"/>
  <c r="Q9" i="1"/>
  <c r="M9" i="1"/>
  <c r="G9" i="1"/>
  <c r="P22" i="1"/>
  <c r="Q22" i="1" s="1"/>
  <c r="N22" i="1"/>
  <c r="M22" i="1"/>
  <c r="G22" i="1"/>
  <c r="P21" i="1"/>
  <c r="Q21" i="1" s="1"/>
  <c r="N21" i="1"/>
  <c r="M21" i="1"/>
  <c r="G21" i="1"/>
  <c r="P20" i="1"/>
  <c r="Q20" i="1" s="1"/>
  <c r="N20" i="1"/>
  <c r="M20" i="1"/>
  <c r="G20" i="1"/>
  <c r="P19" i="1"/>
  <c r="Q19" i="1" s="1"/>
  <c r="N19" i="1"/>
  <c r="M19" i="1"/>
  <c r="G19" i="1"/>
  <c r="P18" i="1"/>
  <c r="Q18" i="1" s="1"/>
  <c r="N18" i="1"/>
  <c r="M18" i="1"/>
  <c r="G18" i="1"/>
  <c r="P17" i="1"/>
  <c r="Q17" i="1" s="1"/>
  <c r="N17" i="1"/>
  <c r="M17" i="1"/>
  <c r="G17" i="1"/>
  <c r="P16" i="1"/>
  <c r="Q16" i="1" s="1"/>
  <c r="N16" i="1"/>
  <c r="M16" i="1"/>
  <c r="I16" i="1"/>
  <c r="G16" i="1"/>
  <c r="P15" i="1"/>
  <c r="Q15" i="1" s="1"/>
  <c r="N15" i="1"/>
  <c r="M15" i="1"/>
  <c r="I15" i="1"/>
  <c r="G15" i="1"/>
  <c r="P34" i="1"/>
  <c r="Q34" i="1" s="1"/>
  <c r="N34" i="1"/>
  <c r="M34" i="1"/>
  <c r="G34" i="1"/>
  <c r="P33" i="1"/>
  <c r="Q33" i="1" s="1"/>
  <c r="N33" i="1"/>
  <c r="M33" i="1"/>
  <c r="G33" i="1"/>
  <c r="P32" i="1"/>
  <c r="Q32" i="1" s="1"/>
  <c r="N32" i="1"/>
  <c r="M32" i="1"/>
  <c r="G32" i="1"/>
  <c r="P30" i="1"/>
  <c r="Q30" i="1" s="1"/>
  <c r="N30" i="1"/>
  <c r="M30" i="1"/>
  <c r="G30" i="1"/>
  <c r="P29" i="1"/>
  <c r="Q29" i="1" s="1"/>
  <c r="N29" i="1"/>
  <c r="M29" i="1"/>
  <c r="G29" i="1"/>
  <c r="P25" i="1"/>
  <c r="Q25" i="1" s="1"/>
  <c r="N25" i="1"/>
  <c r="M25" i="1"/>
  <c r="G25" i="1"/>
  <c r="P24" i="1"/>
  <c r="Q24" i="1" s="1"/>
  <c r="N24" i="1"/>
  <c r="M24" i="1"/>
  <c r="G24" i="1"/>
  <c r="P23" i="1"/>
  <c r="Q23" i="1" s="1"/>
  <c r="N23" i="1"/>
  <c r="M23" i="1"/>
  <c r="G23" i="1"/>
  <c r="P48" i="1"/>
  <c r="Q48" i="1" s="1"/>
  <c r="N48" i="1"/>
  <c r="M48" i="1"/>
  <c r="G48" i="1"/>
  <c r="P47" i="1"/>
  <c r="Q47" i="1" s="1"/>
  <c r="N47" i="1"/>
  <c r="M47" i="1"/>
  <c r="G47" i="1"/>
  <c r="P45" i="1"/>
  <c r="Q45" i="1" s="1"/>
  <c r="N45" i="1"/>
  <c r="M45" i="1"/>
  <c r="G45" i="1"/>
  <c r="P44" i="1"/>
  <c r="Q44" i="1" s="1"/>
  <c r="N44" i="1"/>
  <c r="M44" i="1"/>
  <c r="G44" i="1"/>
  <c r="P43" i="1"/>
  <c r="Q43" i="1" s="1"/>
  <c r="N43" i="1"/>
  <c r="M43" i="1"/>
  <c r="G43" i="1"/>
  <c r="P42" i="1"/>
  <c r="Q42" i="1" s="1"/>
  <c r="N42" i="1"/>
  <c r="M42" i="1"/>
  <c r="G42" i="1"/>
  <c r="P37" i="1"/>
  <c r="Q37" i="1" s="1"/>
  <c r="N37" i="1"/>
  <c r="M37" i="1"/>
  <c r="G37" i="1"/>
  <c r="P36" i="1"/>
  <c r="Q36" i="1" s="1"/>
  <c r="N36" i="1"/>
  <c r="M36" i="1"/>
  <c r="G36" i="1"/>
  <c r="P56" i="1"/>
  <c r="Q56" i="1" s="1"/>
  <c r="N56" i="1"/>
  <c r="M56" i="1"/>
  <c r="G56" i="1"/>
  <c r="P55" i="1"/>
  <c r="Q55" i="1" s="1"/>
  <c r="N55" i="1"/>
  <c r="M55" i="1"/>
  <c r="G55" i="1"/>
  <c r="P54" i="1"/>
  <c r="Q54" i="1" s="1"/>
  <c r="N54" i="1"/>
  <c r="M54" i="1"/>
  <c r="G54" i="1"/>
  <c r="P53" i="1"/>
  <c r="Q53" i="1" s="1"/>
  <c r="N53" i="1"/>
  <c r="M53" i="1"/>
  <c r="G53" i="1"/>
  <c r="P52" i="1"/>
  <c r="Q52" i="1" s="1"/>
  <c r="N52" i="1"/>
  <c r="M52" i="1"/>
  <c r="G52" i="1"/>
  <c r="P51" i="1"/>
  <c r="Q51" i="1" s="1"/>
  <c r="N51" i="1"/>
  <c r="M51" i="1"/>
  <c r="G51" i="1"/>
  <c r="P50" i="1"/>
  <c r="Q50" i="1" s="1"/>
  <c r="N50" i="1"/>
  <c r="M50" i="1"/>
  <c r="G50" i="1"/>
  <c r="P49" i="1"/>
  <c r="Q49" i="1" s="1"/>
  <c r="N49" i="1"/>
  <c r="M49" i="1"/>
  <c r="G49" i="1"/>
  <c r="I14" i="1" l="1"/>
  <c r="N58" i="1"/>
  <c r="N59" i="1"/>
  <c r="N63" i="1"/>
  <c r="N64" i="1"/>
  <c r="N66" i="1"/>
  <c r="N67" i="1"/>
  <c r="N122" i="1"/>
  <c r="N14" i="1"/>
  <c r="P58" i="1"/>
  <c r="Q58" i="1" s="1"/>
  <c r="P59" i="1"/>
  <c r="Q59" i="1" s="1"/>
  <c r="P63" i="1"/>
  <c r="Q63" i="1" s="1"/>
  <c r="P64" i="1"/>
  <c r="Q64" i="1" s="1"/>
  <c r="P66" i="1"/>
  <c r="Q66" i="1" s="1"/>
  <c r="P67" i="1"/>
  <c r="Q67" i="1" s="1"/>
  <c r="P122" i="1"/>
  <c r="Q122" i="1" s="1"/>
  <c r="P151" i="1"/>
  <c r="Q151" i="1" s="1"/>
  <c r="P14" i="1"/>
  <c r="Q14" i="1" s="1"/>
  <c r="M58" i="1"/>
  <c r="M59" i="1"/>
  <c r="M63" i="1"/>
  <c r="M64" i="1"/>
  <c r="M66" i="1"/>
  <c r="M67" i="1"/>
  <c r="M122" i="1"/>
  <c r="M14" i="1"/>
  <c r="G58" i="1"/>
  <c r="G59" i="1"/>
  <c r="G63" i="1"/>
  <c r="G64" i="1"/>
  <c r="G66" i="1"/>
  <c r="G67" i="1"/>
  <c r="G122" i="1"/>
  <c r="G14" i="1"/>
  <c r="G155" i="1" l="1"/>
  <c r="G156" i="1" s="1"/>
  <c r="Q155" i="1"/>
  <c r="Q156" i="1" s="1"/>
  <c r="G157" i="1" l="1"/>
  <c r="Q157" i="1"/>
</calcChain>
</file>

<file path=xl/sharedStrings.xml><?xml version="1.0" encoding="utf-8"?>
<sst xmlns="http://schemas.openxmlformats.org/spreadsheetml/2006/main" count="323" uniqueCount="173">
  <si>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</si>
  <si>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</si>
  <si>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</si>
  <si>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</si>
  <si>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</si>
  <si>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</si>
  <si>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</si>
  <si>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</si>
  <si>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</si>
  <si>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</si>
  <si>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</si>
  <si>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</si>
  <si>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</si>
  <si>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</si>
  <si>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</si>
  <si>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</si>
  <si>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</si>
  <si>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</si>
  <si>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Кроме того, НДС, руб.</t>
  </si>
  <si>
    <t>Выключатель 1ОП б/п 6А IP20 в сборе белый Прима Schneider Electric</t>
  </si>
  <si>
    <t>Выключатель 2ОП б/п 6А IP20 в сборе белый Прима Schneider Electric</t>
  </si>
  <si>
    <t>Выключатель 1СП б/п 6А IP20 в сборе белый Прима Schneider Electric</t>
  </si>
  <si>
    <t>Выключатель 2СП б/п 6А IP20 в сборе белый Прима Schneider Electric</t>
  </si>
  <si>
    <t>Розетка 1ОП б/з б/шт 10А IP20 в сборе белый Прима Schneider Electric</t>
  </si>
  <si>
    <t>Розетка 1ОП с/з с/шт 16А IP20 в сборе белый Прима Schneider Electric</t>
  </si>
  <si>
    <t>Розетка 2ОП б/з б/шт 16А IP20 в сборе белый Прима Schneider Electric</t>
  </si>
  <si>
    <t>Розетка 2ОП с/з с/шт 16А IP20 в сборе белый Прима Schneider Electric</t>
  </si>
  <si>
    <t>Розетка 1СП б/з б/шт 10А IP20 в сборе белый Прима Schneider Electric</t>
  </si>
  <si>
    <t>Розетка 1СП с/з с/шт 16А IP20 в сборе белый Прима Schneider Electric</t>
  </si>
  <si>
    <t>Розетка 2СП б/з б/шт 16А IP20 в сборе белый Прима Schneider Electric</t>
  </si>
  <si>
    <t>Розетка 2СП с/з с/шт 16А IP20 в сборе белый Прима Schneider Electric</t>
  </si>
  <si>
    <t>УЗО 2П 25А 30мА ВД 1-63 ИЭК</t>
  </si>
  <si>
    <t>УЗО 2П 32А 30мА ВД 1-63 ИЭК</t>
  </si>
  <si>
    <t>УЗО 4П 32А 30мА ВД 1-63 ИЭК</t>
  </si>
  <si>
    <t>УЗО 4П 40А 30мА ВД 1-63 ИЭК</t>
  </si>
  <si>
    <t>Кабель ВВГнг 2х1,5 ГОСТ</t>
  </si>
  <si>
    <t xml:space="preserve">Кабель ВВГнг 2х2,5 ГОСТ </t>
  </si>
  <si>
    <t>Кабель ВВГнг 3х1,5 ГОСТ</t>
  </si>
  <si>
    <t xml:space="preserve">Кабель ВВГнг 3х2,5 ГОСТ </t>
  </si>
  <si>
    <t xml:space="preserve">Кабель ВВГнг 2х4 ГОСТ </t>
  </si>
  <si>
    <t xml:space="preserve">Кабель АВВГ 2х2,5 ГОСТ </t>
  </si>
  <si>
    <t>Провод СИП-4 2х16 ГОСТ</t>
  </si>
  <si>
    <t>Провод СИП-4 4х16 ГОСТ</t>
  </si>
  <si>
    <t>Провод СИП-4 4х35 ГОСТ</t>
  </si>
  <si>
    <t>Провод СИП-4 4х50 ГОСТ</t>
  </si>
  <si>
    <t>Провод СИП-3 1х70 ГОСТ</t>
  </si>
  <si>
    <t>Провод ПВС 2х2,5 ГОСТ</t>
  </si>
  <si>
    <t>Зажим анкерный ЗАН 16-35/1000 (PA 1000) ИЭК</t>
  </si>
  <si>
    <t>Зажим ответвительный ЗОИ 16-70/1.5-10 ИЭК</t>
  </si>
  <si>
    <t>Зажим ответвительный изолированный ЗОИ 16-95/2,5-35 (P 645, P2X-95, SLIW15.1) ИЭК</t>
  </si>
  <si>
    <t>Щит ЩУ 1/1-1-74 IP54 ИЭК</t>
  </si>
  <si>
    <t>Щит ЩУ 3/1-1-74 IP54 ИЭК</t>
  </si>
  <si>
    <t>Лампа светодиодная шар 5Вт E27 4000К G45 ECO IEK</t>
  </si>
  <si>
    <t>Лампа светодиодная свеча 5Вт E27 4000К C35 ECO IEK</t>
  </si>
  <si>
    <t>Лампа светодиодная шар 7Вт Е27 4000К G45 ECO IEK</t>
  </si>
  <si>
    <t>Лампа светодиодная свеча 7Вт E27 4000К C35 ECO IEK</t>
  </si>
  <si>
    <t>Лампа светодиодная шар 11Вт Е27 4000К A60 ECO IEK</t>
  </si>
  <si>
    <t>Лампа светодиодная шар 15Вт E27 4000К A60 ECO IEK</t>
  </si>
  <si>
    <t>Лампа светодиодная шар 20Вт E27 4000К A60 ECO IEK</t>
  </si>
  <si>
    <t>Лампа светодиодная шар 5Вт Е14 4000К G45 ECO IEK</t>
  </si>
  <si>
    <t>Лампа светодиодная свеча 5Вт Е14 4000К C35 ECO IEK</t>
  </si>
  <si>
    <t>Лампа светодиодная шар 7Вт E14 4000К G45 ECO IEK</t>
  </si>
  <si>
    <t>Лампа светодиодная свеча 7Вт Е14 4000К C35 ECO IEK</t>
  </si>
  <si>
    <t>Светильник GALAD Победа LED-60-К/К50</t>
  </si>
  <si>
    <t>Светильник GALAD Победа LED-80-К/К50</t>
  </si>
  <si>
    <t>Светильник GALAD Победа LED-100-К/К50</t>
  </si>
  <si>
    <t>Светильник НКУ 01-200-003 "Сура" без стекла</t>
  </si>
  <si>
    <t>Кронштейн КНО-1 малый</t>
  </si>
  <si>
    <t>м</t>
  </si>
  <si>
    <t>Щит распределительный навесной ЩРн-П-12 IP41 пластиковый белый прозрачная дверь</t>
  </si>
  <si>
    <t>Бокс КМПн 2/9-1 IP31 ИЭК (для 9-х авт. выкл. наружн. установки)</t>
  </si>
  <si>
    <t>Бокс КМПн 2/6 IP31 ИЭК (для 6-х авт. выкл. наружн. установки)</t>
  </si>
  <si>
    <t>Вилка прямая с з/к 16А белая ИЭК</t>
  </si>
  <si>
    <t>Фотореле ФР 601 макс. нагрузка 1100 Вт IP44 ИЭК</t>
  </si>
  <si>
    <t>Ограничитель импульсных перенапряжений ОИН1-275-12,5-II Энергомера</t>
  </si>
  <si>
    <t>Клемма СМК 222-413 строительно-монтажная</t>
  </si>
  <si>
    <t>Клемма СМК 222-415 ИЭК строительно-монтажная</t>
  </si>
  <si>
    <t>Коробка распределительная 65х40 для наружного монтажа IP55 HEGEL</t>
  </si>
  <si>
    <t>Коробка распределительная 70х70х40мм для наружного монтажа IP55 HEGEL</t>
  </si>
  <si>
    <t>Кабель-канал 15х10 белый Элекор ИЭК</t>
  </si>
  <si>
    <t>Кабель-канал 20x10мм белый ЭЛЕКОР ИЭК</t>
  </si>
  <si>
    <t>Кабель-канал 16x16мм белый ЭЛЕКОР ИЭК</t>
  </si>
  <si>
    <t>Кабель-канал 25x16мм белый ЭЛЕКОР ИЭК</t>
  </si>
  <si>
    <t>Коврик резиновый диэлектрический 750х750х6 мм ГОСТ 4997-75</t>
  </si>
  <si>
    <t>Боты диэлектрические (20кВ) ГОСТ 13385-79</t>
  </si>
  <si>
    <t>Перчатки диэлектрические бесшовные №3(2) латекс</t>
  </si>
  <si>
    <t>Лампа светодиодная PAR16 7Вт GU10 4000К ECO софит IEK</t>
  </si>
  <si>
    <t>Лампа светодиодная Т8 10Вт G13 6500К PLED T8-600GL JazzWay</t>
  </si>
  <si>
    <t>Лампа светодиодная Т8 20Вт G13 6500К 1200мм FROST JazzWay</t>
  </si>
  <si>
    <t>Светильник GALAD Победа LED-80-ШБ1/К50</t>
  </si>
  <si>
    <t>Светильник GALAD Победа LED-100-ШБ1/К50</t>
  </si>
  <si>
    <t>Лампа ДРЛ 250Вт Е40 220В</t>
  </si>
  <si>
    <t xml:space="preserve">Лампа накаливания 40 Вт Е27 220 В ЛОН Б-230-40-4 </t>
  </si>
  <si>
    <t>Лампа накаливания 60 Вт Е27 220В ЛОН 60</t>
  </si>
  <si>
    <t>Лампа накаливания 95Вт Е27 220В ЛОН 95</t>
  </si>
  <si>
    <t>Патрон-переходник с цоколя Е40 на Е27 пластик белый индивидуальный пакет, IEK</t>
  </si>
  <si>
    <t>Труба гофрированная ПВХ 20мм с протяжкой серая (100м)</t>
  </si>
  <si>
    <t>Знак безопасности "Стой напряжение!"  В02 (самоклеющаяся пленка)</t>
  </si>
  <si>
    <t>Знак безопасности "Не влезай! Убьет!"  В01 (самоклеющаяся пленка)</t>
  </si>
  <si>
    <t>Знак безопасности "Не влючать. Работают люди" В18 (самоклеющаяся пленка)</t>
  </si>
  <si>
    <t>Знак безопасности "Работать здесь"  В11 (самоклеющаяся пленка)</t>
  </si>
  <si>
    <t>Выключатель ВА-11 (Актей)</t>
  </si>
  <si>
    <t>Выключатель автоматический 2П 2А х-ка C ВА 47-29 4,5кА ИЭК</t>
  </si>
  <si>
    <t>Выключатель автоматический 3П 6А х-ка C ВА 47-29 4,5кА ИЭК</t>
  </si>
  <si>
    <t>Вставка плавкая ПН-2 100/80А</t>
  </si>
  <si>
    <t>Вставка плавкая ПН-2-100/100А</t>
  </si>
  <si>
    <t>Вставка плавкая ПН-2 250/200А</t>
  </si>
  <si>
    <t>Вставка плавкая ПН-2 250/250А</t>
  </si>
  <si>
    <t>Провод ПуВ 1х4 ГОСТ</t>
  </si>
  <si>
    <t>Гильза соединительная изолированная ГСИ 2,5 (упак. 50 шт.)</t>
  </si>
  <si>
    <t>упак.</t>
  </si>
  <si>
    <t>Сжим У731М (4-10/1,5-10)</t>
  </si>
  <si>
    <t>Изолента ПВХ 15мм 20м</t>
  </si>
  <si>
    <t>Изолента ПВХ 19мм*20м(Р)</t>
  </si>
  <si>
    <t>Стяжки нейлоновые 4,8-5х300 черный 100шт/уп</t>
  </si>
  <si>
    <t>Стяжки нейлоновые 3,6-4х150 черный 100шт/уп</t>
  </si>
  <si>
    <t>DIN-рейка 200 мм оцинкованная</t>
  </si>
  <si>
    <t>DIN-рейка 600 мм оцинкованная</t>
  </si>
  <si>
    <t>Ограничитель на DIN-рейку (металл)</t>
  </si>
  <si>
    <t>Держатель труб с защелкой 16</t>
  </si>
  <si>
    <t>Держатель труб с защелкой 20</t>
  </si>
  <si>
    <t>Элемент питания R03 (AAA) солевая Космос (упак. 2 шт.)</t>
  </si>
  <si>
    <t>Элемент питания R6 (AA) солевая Космос (упак. 4 шт.)</t>
  </si>
  <si>
    <t>Элемент питания LR6 (AA) ФAZA Super Alkaline (упак. 20 шт.)</t>
  </si>
  <si>
    <t>Элемент питания LR03 (AAA) ФAZA Super Alkaline (упак. 20 шт.)</t>
  </si>
  <si>
    <t>Элемент питания NBT-NPE-LR6-BP4 (AA) Alkaline Navigator (блистер 4 шт.)</t>
  </si>
  <si>
    <t>Элемент питания NBT-NPE-LR03-BP4 (AAA) Alkaline Navigator (блистер 4 шт.)</t>
  </si>
  <si>
    <t>Светильник ЛУЧ-220-С-34ФА 4000К</t>
  </si>
  <si>
    <t>Светильник ЛУЧ-220-С-64ФА 4000К</t>
  </si>
  <si>
    <t>Фонарь светодиодный Navigator NPT-CP10-2AA</t>
  </si>
  <si>
    <t>Фонарь аккумуляторный ФAZA AccuF2-L04</t>
  </si>
  <si>
    <t>пара</t>
  </si>
  <si>
    <t>Зажим анкерный ЗАБ 16-25 (РА25х100) ИЭК</t>
  </si>
  <si>
    <t>Фонарь светодиодный налобный ФAZA H1-L07-3AAA</t>
  </si>
  <si>
    <t>Провод СИП-2 3х70+1х70+1х16 ГОСТ</t>
  </si>
  <si>
    <t>Провод ПВС 3х2.5 ГОСТ</t>
  </si>
  <si>
    <r>
      <t xml:space="preserve">Провод </t>
    </r>
    <r>
      <rPr>
        <sz val="10"/>
        <rFont val="Times New Roman"/>
        <family val="1"/>
        <charset val="204"/>
      </rPr>
      <t>ПуВ 1х2,5 ГОСТ</t>
    </r>
  </si>
  <si>
    <t>Зажим анкерный ЗАН 50-70/1500 ИЭК</t>
  </si>
  <si>
    <t>Зажим ответвительный изолированный ЗОИ 25-95/25-95 ИЭК</t>
  </si>
  <si>
    <t>Наконечник ТА 16- 8-5,4 (КВТ)</t>
  </si>
  <si>
    <t>Наконечник ТА 25- 8-7 (КВТ)</t>
  </si>
  <si>
    <t>Наконечник ТА 35 -10-8 (КВТ)</t>
  </si>
  <si>
    <t>Труба гофрированная ПВХ 25мм с протяжкой серая (50м)</t>
  </si>
  <si>
    <t>Труба гофрированная ПНД 16 мм с протяжкой оранжевая (100м)</t>
  </si>
  <si>
    <t>Труба гофрированная ПНД 20 мм с протяжкой оранжевая (100м)</t>
  </si>
  <si>
    <t>Труба гофрированная ПНД 25 мм с протяжкой оранжевая (50м)</t>
  </si>
  <si>
    <t>Набор термоусадочных трубок 6/3 (7 цветов по 3шт) 10см Navigator</t>
  </si>
  <si>
    <t>Набор термоусадочных трубок 10/5 (7 цветов по 3шт) 10см Navigator</t>
  </si>
  <si>
    <t>Набор термоусадочных трубок 12/6 (7 цветов по 3шт) 10см Navigator</t>
  </si>
  <si>
    <t>Набор термоусадочных трубок 16/8 (7 цветов по 3шт) 10см Navigator</t>
  </si>
  <si>
    <t>Прожектор светодиодный 10Вт PFL-C JazzWay</t>
  </si>
  <si>
    <t>Прожектор светодиодный 20Вт PFL-C JazzWay</t>
  </si>
  <si>
    <t>Прожектор светодиодный 30Вт PFL-C JazzWay</t>
  </si>
  <si>
    <t>Прожектор светодиодный 50Вт PFL-C JazzWay</t>
  </si>
  <si>
    <t>Светильник светодиодный универсальный PPL 595U 36W Prisma JazzWay (ДВО-36Вт 6500K 3000Лм призма IP40 с БП)</t>
  </si>
  <si>
    <t>Светильник светодиодный PPO 1200 SMD Jazzway 40Вт 6500K IP20 100-240В 50Гц</t>
  </si>
  <si>
    <t>КОММЕРЧЕСКОЕ ПРЕДЛОЖЕНИЕ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</si>
  <si>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</si>
  <si>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</si>
  <si>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b/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</si>
  <si>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r>
      <t xml:space="preserve">Производитель продукции
</t>
    </r>
    <r>
      <rPr>
        <b/>
        <i/>
        <sz val="10"/>
        <color rgb="FFFF0000"/>
        <rFont val="Calibri"/>
        <family val="2"/>
        <charset val="204"/>
        <scheme val="minor"/>
      </rPr>
      <t>[в случае наличия в Едином реестре российской радиоэлектронной продукции – дополнительно указывается № реестровой записи]</t>
    </r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</si>
  <si>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</si>
  <si>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 xml:space="preserve">Лампа светодиодная 30Вт Е27 6500К ОНЛАЙТ (82 901 OLL-T80-30-230-865-E27) </t>
  </si>
  <si>
    <t>Лампа светодиодная 40Вт E27Е40 6500К ОНЛАЙТ (82 903 OLL-T100-40-230-865-E27Е40)</t>
  </si>
  <si>
    <t>Лампа светодиодная 50Вт E27Е40 6500К ОНЛАЙТ (82 905 OLL-T120-50-230-865-E27Е40)</t>
  </si>
  <si>
    <t>Лампа светодиодная 70Вт E27Е40 6500К ОНЛАЙТ (82 907 OLL-T140-70-230-865-E27Е40)</t>
  </si>
  <si>
    <t>Выключатель автоматический 1П 16А х-ка C ВА 47-29 4,5кА ИЭК</t>
  </si>
  <si>
    <t>Выключатель автоматический 1П 25А х-ка C ВА 47-29 4,5кА ИЭК</t>
  </si>
  <si>
    <t>Выключатель автоматический 2П 16А х-ка C ВА 47-29 4,5кА ИЭК</t>
  </si>
  <si>
    <t>Выключатель автоматический 2П 25А х-ка C ВА 47-29 4,5кА ИЭК</t>
  </si>
  <si>
    <t>Выключатель автоматический 2П 32А х-ка C ВА 47-29 4,5кА ИЭК</t>
  </si>
  <si>
    <t>Выключатель автоматический 3П 32А х-ка C ВА 47-29 4,5кА ИЭК</t>
  </si>
  <si>
    <t>Выключатель автоматический 3П 40А х-ка C ВА 47-29 4,5кА ИЭК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</si>
</sst>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/>
      <right/>
      <top style="medium">
        <color rgb="FF00206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9" fontId="8" fillId="2" borderId="24" xfId="0" applyNumberFormat="1" applyFont="1" applyFill="1" applyBorder="1" applyAlignment="1" applyProtection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4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8" xfId="0" applyNumberFormat="1" applyFont="1" applyFill="1" applyBorder="1" applyAlignment="1" applyProtection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 applyProtection="1">
      <alignment horizontal="left" vertical="center" wrapText="1"/>
      <protection locked="0"/>
    </xf>
    <xf numFmtId="3" fontId="2" fillId="6" borderId="7" xfId="0" applyNumberFormat="1" applyFont="1" applyFill="1" applyBorder="1" applyAlignment="1">
      <alignment horizontal="center" vertical="center" wrapText="1"/>
    </xf>
    <xf numFmtId="4" fontId="2" fillId="6" borderId="7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4" fontId="4" fillId="0" borderId="25" xfId="0" applyNumberFormat="1" applyFont="1" applyFill="1" applyBorder="1" applyAlignment="1">
      <alignment horizontal="right" vertical="center" wrapText="1" indent="1"/>
    </xf>
    <xf numFmtId="0" fontId="4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4" fontId="4" fillId="4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 applyProtection="1">
      <alignment horizontal="right" vertical="center" wrapText="1"/>
    </xf>
    <xf numFmtId="4" fontId="8" fillId="4" borderId="10" xfId="0" applyNumberFormat="1" applyFont="1" applyFill="1" applyBorder="1" applyAlignment="1" applyProtection="1">
      <alignment horizontal="right" vertical="center" wrapText="1"/>
    </xf>
    <xf numFmtId="4" fontId="8" fillId="4" borderId="11" xfId="0" applyNumberFormat="1" applyFont="1" applyFill="1" applyBorder="1" applyAlignment="1" applyProtection="1">
      <alignment horizontal="right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0" borderId="0" xfId="0" applyFont="1" applyFill="1" applyBorder="1" applyAlignment="1">
      <alignment horizontal="justify" vertical="center" wrapText="1"/>
    </xf>
    <xf numFmtId="0" fontId="7" fillId="5" borderId="27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0"/>
  <sheetViews>
    <sheetView tabSelected="1" topLeftCell="A25" zoomScaleNormal="100" workbookViewId="0">
      <selection activeCell="C33" sqref="C33"/>
    </sheetView>
  </sheetViews>
  <sheetFormatPr defaultRowHeight="15" x14ac:dyDescent="0.25"/>
  <cols>
    <col min="1" max="1" width="1.7109375" customWidth="1"/>
    <col min="2" max="2" width="5.7109375" customWidth="1"/>
    <col min="3" max="3" width="25.7109375" customWidth="1"/>
    <col min="4" max="4" width="6.5703125" customWidth="1"/>
    <col min="5" max="5" width="12.7109375" customWidth="1"/>
    <col min="6" max="6" width="13" customWidth="1"/>
    <col min="7" max="7" width="15.7109375" customWidth="1"/>
    <col min="8" max="8" width="3.7109375" customWidth="1"/>
    <col min="9" max="9" width="5.7109375" customWidth="1"/>
    <col min="10" max="10" width="25.7109375" customWidth="1"/>
    <col min="11" max="11" width="18.7109375" customWidth="1"/>
    <col min="12" max="12" width="20.7109375" customWidth="1"/>
    <col min="13" max="13" width="6.7109375" customWidth="1"/>
    <col min="14" max="14" width="12.85546875" customWidth="1"/>
    <col min="15" max="15" width="13.85546875" customWidth="1"/>
    <col min="16" max="16" width="7.7109375" customWidth="1"/>
    <col min="17" max="17" width="15.7109375" customWidth="1"/>
  </cols>
  <sheetData>
    <row r="1" spans="1:27" ht="18.75" x14ac:dyDescent="0.25">
      <c r="B1" s="40" t="s">
        <v>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9.75" customHeight="1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0" customHeight="1" thickBot="1" x14ac:dyDescent="0.3">
      <c r="B3" s="41" t="s">
        <v>12</v>
      </c>
      <c r="C3" s="42"/>
      <c r="D3" s="42"/>
      <c r="E3" s="43"/>
      <c r="F3" s="32">
        <v>2200000</v>
      </c>
      <c r="G3" s="13" t="s">
        <v>3</v>
      </c>
      <c r="H3" s="1"/>
      <c r="I3" s="41" t="s">
        <v>4</v>
      </c>
      <c r="J3" s="42"/>
      <c r="K3" s="42"/>
      <c r="L3" s="42"/>
      <c r="M3" s="42"/>
      <c r="N3" s="42"/>
      <c r="O3" s="42"/>
      <c r="P3" s="42"/>
      <c r="Q3" s="56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4" customFormat="1" ht="35.25" customHeight="1" thickBot="1" x14ac:dyDescent="0.3">
      <c r="B4" s="35"/>
      <c r="C4" s="35"/>
      <c r="D4" s="35"/>
      <c r="E4" s="35"/>
      <c r="F4" s="36"/>
      <c r="G4" s="37"/>
      <c r="H4" s="38"/>
      <c r="I4" s="57" t="s">
        <v>157</v>
      </c>
      <c r="J4" s="57"/>
      <c r="K4" s="57"/>
      <c r="L4" s="57"/>
      <c r="M4" s="57"/>
      <c r="N4" s="57"/>
      <c r="O4" s="57"/>
      <c r="P4" s="57"/>
      <c r="Q4" s="57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s="34" customFormat="1" ht="15.75" x14ac:dyDescent="0.25">
      <c r="B5" s="35"/>
      <c r="C5" s="35"/>
      <c r="D5" s="35"/>
      <c r="E5" s="35"/>
      <c r="F5" s="36"/>
      <c r="G5" s="37"/>
      <c r="H5" s="38"/>
      <c r="I5" s="57" t="s">
        <v>158</v>
      </c>
      <c r="J5" s="57"/>
      <c r="K5" s="57"/>
      <c r="L5" s="57"/>
      <c r="M5" s="57"/>
      <c r="N5" s="57"/>
      <c r="O5" s="57"/>
      <c r="P5" s="57"/>
      <c r="Q5" s="57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5.75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" customHeight="1" thickBot="1" x14ac:dyDescent="0.3">
      <c r="B7" s="50" t="s">
        <v>13</v>
      </c>
      <c r="C7" s="43"/>
      <c r="D7" s="51"/>
      <c r="E7" s="51"/>
      <c r="F7" s="52"/>
      <c r="G7" s="53"/>
      <c r="H7" s="5"/>
      <c r="I7" s="41" t="s">
        <v>156</v>
      </c>
      <c r="J7" s="42"/>
      <c r="K7" s="42"/>
      <c r="L7" s="42"/>
      <c r="M7" s="42"/>
      <c r="N7" s="42"/>
      <c r="O7" s="42"/>
      <c r="P7" s="42"/>
      <c r="Q7" s="56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7.5" x14ac:dyDescent="0.2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159</v>
      </c>
      <c r="L8" s="9" t="s">
        <v>160</v>
      </c>
      <c r="M8" s="8" t="s">
        <v>9</v>
      </c>
      <c r="N8" s="9" t="s">
        <v>10</v>
      </c>
      <c r="O8" s="9" t="s">
        <v>15</v>
      </c>
      <c r="P8" s="9" t="s">
        <v>6</v>
      </c>
      <c r="Q8" s="10" t="s">
        <v>16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6"/>
      <c r="B9" s="15">
        <v>1</v>
      </c>
      <c r="C9" s="24" t="s">
        <v>50</v>
      </c>
      <c r="D9" s="16" t="s">
        <v>14</v>
      </c>
      <c r="E9" s="26">
        <v>1595.5</v>
      </c>
      <c r="F9" s="27">
        <v>50</v>
      </c>
      <c r="G9" s="17">
        <f t="shared" ref="G9:G14" si="0">E9*F9</f>
        <v>79775</v>
      </c>
      <c r="H9" s="1"/>
      <c r="I9" s="18">
        <f t="shared" ref="I9:J14" si="1">B9</f>
        <v>1</v>
      </c>
      <c r="J9" s="19" t="str">
        <f t="shared" si="1"/>
        <v>Щит ЩУ 1/1-1-74 IP54 ИЭК</v>
      </c>
      <c r="K9" s="20"/>
      <c r="L9" s="20"/>
      <c r="M9" s="21" t="str">
        <f t="shared" ref="M9:N14" si="2">D9</f>
        <v>шт.</v>
      </c>
      <c r="N9" s="22">
        <f t="shared" si="2"/>
        <v>1595.5</v>
      </c>
      <c r="O9" s="16"/>
      <c r="P9" s="21">
        <f t="shared" ref="P9:P14" si="3">F9</f>
        <v>50</v>
      </c>
      <c r="Q9" s="23">
        <f t="shared" ref="Q9:Q14" si="4"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6"/>
      <c r="B10" s="15">
        <v>2</v>
      </c>
      <c r="C10" s="24" t="s">
        <v>51</v>
      </c>
      <c r="D10" s="16" t="s">
        <v>14</v>
      </c>
      <c r="E10" s="26">
        <v>2230</v>
      </c>
      <c r="F10" s="27">
        <v>10</v>
      </c>
      <c r="G10" s="17">
        <f t="shared" si="0"/>
        <v>22300</v>
      </c>
      <c r="H10" s="1"/>
      <c r="I10" s="18">
        <f t="shared" si="1"/>
        <v>2</v>
      </c>
      <c r="J10" s="19" t="str">
        <f t="shared" si="1"/>
        <v>Щит ЩУ 3/1-1-74 IP54 ИЭК</v>
      </c>
      <c r="K10" s="20"/>
      <c r="L10" s="20"/>
      <c r="M10" s="21" t="str">
        <f t="shared" si="2"/>
        <v>шт.</v>
      </c>
      <c r="N10" s="22">
        <f t="shared" si="2"/>
        <v>2230</v>
      </c>
      <c r="O10" s="16"/>
      <c r="P10" s="21">
        <f t="shared" si="3"/>
        <v>10</v>
      </c>
      <c r="Q10" s="23">
        <f t="shared" si="4"/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8.25" x14ac:dyDescent="0.25">
      <c r="A11" s="6"/>
      <c r="B11" s="15">
        <v>3</v>
      </c>
      <c r="C11" s="24" t="s">
        <v>71</v>
      </c>
      <c r="D11" s="16" t="s">
        <v>14</v>
      </c>
      <c r="E11" s="26">
        <v>145</v>
      </c>
      <c r="F11" s="27">
        <v>5</v>
      </c>
      <c r="G11" s="17">
        <f t="shared" si="0"/>
        <v>725</v>
      </c>
      <c r="H11" s="1"/>
      <c r="I11" s="18">
        <f t="shared" si="1"/>
        <v>3</v>
      </c>
      <c r="J11" s="19" t="str">
        <f t="shared" si="1"/>
        <v>Бокс КМПн 2/6 IP31 ИЭК (для 6-х авт. выкл. наружн. установки)</v>
      </c>
      <c r="K11" s="20"/>
      <c r="L11" s="20"/>
      <c r="M11" s="21" t="str">
        <f t="shared" si="2"/>
        <v>шт.</v>
      </c>
      <c r="N11" s="22">
        <f t="shared" si="2"/>
        <v>145</v>
      </c>
      <c r="O11" s="16"/>
      <c r="P11" s="21">
        <f t="shared" si="3"/>
        <v>5</v>
      </c>
      <c r="Q11" s="23">
        <f t="shared" si="4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8.25" x14ac:dyDescent="0.25">
      <c r="A12" s="6"/>
      <c r="B12" s="15">
        <v>4</v>
      </c>
      <c r="C12" s="24" t="s">
        <v>70</v>
      </c>
      <c r="D12" s="16" t="s">
        <v>14</v>
      </c>
      <c r="E12" s="26">
        <v>200.5</v>
      </c>
      <c r="F12" s="27">
        <v>10</v>
      </c>
      <c r="G12" s="17">
        <f t="shared" si="0"/>
        <v>2005</v>
      </c>
      <c r="H12" s="1"/>
      <c r="I12" s="18">
        <f t="shared" si="1"/>
        <v>4</v>
      </c>
      <c r="J12" s="19" t="str">
        <f t="shared" si="1"/>
        <v>Бокс КМПн 2/9-1 IP31 ИЭК (для 9-х авт. выкл. наружн. установки)</v>
      </c>
      <c r="K12" s="20"/>
      <c r="L12" s="20"/>
      <c r="M12" s="21" t="str">
        <f t="shared" si="2"/>
        <v>шт.</v>
      </c>
      <c r="N12" s="22">
        <f t="shared" si="2"/>
        <v>200.5</v>
      </c>
      <c r="O12" s="16"/>
      <c r="P12" s="21">
        <f t="shared" si="3"/>
        <v>10</v>
      </c>
      <c r="Q12" s="23">
        <f t="shared" si="4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51" x14ac:dyDescent="0.25">
      <c r="A13" s="6"/>
      <c r="B13" s="15">
        <v>5</v>
      </c>
      <c r="C13" s="24" t="s">
        <v>69</v>
      </c>
      <c r="D13" s="16" t="s">
        <v>14</v>
      </c>
      <c r="E13" s="26">
        <v>432</v>
      </c>
      <c r="F13" s="27">
        <v>5</v>
      </c>
      <c r="G13" s="17">
        <f t="shared" si="0"/>
        <v>2160</v>
      </c>
      <c r="H13" s="1"/>
      <c r="I13" s="18">
        <f t="shared" si="1"/>
        <v>5</v>
      </c>
      <c r="J13" s="19" t="str">
        <f t="shared" si="1"/>
        <v>Щит распределительный навесной ЩРн-П-12 IP41 пластиковый белый прозрачная дверь</v>
      </c>
      <c r="K13" s="20"/>
      <c r="L13" s="20"/>
      <c r="M13" s="21" t="str">
        <f t="shared" si="2"/>
        <v>шт.</v>
      </c>
      <c r="N13" s="22">
        <f t="shared" si="2"/>
        <v>432</v>
      </c>
      <c r="O13" s="16"/>
      <c r="P13" s="21">
        <f t="shared" si="3"/>
        <v>5</v>
      </c>
      <c r="Q13" s="23">
        <f t="shared" si="4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8.25" x14ac:dyDescent="0.25">
      <c r="A14" s="6"/>
      <c r="B14" s="15">
        <v>6</v>
      </c>
      <c r="C14" s="24" t="s">
        <v>19</v>
      </c>
      <c r="D14" s="16" t="s">
        <v>14</v>
      </c>
      <c r="E14" s="26">
        <v>52.2</v>
      </c>
      <c r="F14" s="27">
        <v>90</v>
      </c>
      <c r="G14" s="17">
        <f t="shared" si="0"/>
        <v>4698</v>
      </c>
      <c r="H14" s="1"/>
      <c r="I14" s="18">
        <f t="shared" si="1"/>
        <v>6</v>
      </c>
      <c r="J14" s="19" t="str">
        <f t="shared" si="1"/>
        <v>Выключатель 1ОП б/п 6А IP20 в сборе белый Прима Schneider Electric</v>
      </c>
      <c r="K14" s="20"/>
      <c r="L14" s="20"/>
      <c r="M14" s="21" t="str">
        <f t="shared" si="2"/>
        <v>шт.</v>
      </c>
      <c r="N14" s="22">
        <f t="shared" si="2"/>
        <v>52.2</v>
      </c>
      <c r="O14" s="16"/>
      <c r="P14" s="21">
        <f t="shared" si="3"/>
        <v>90</v>
      </c>
      <c r="Q14" s="23">
        <f t="shared" si="4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8.25" x14ac:dyDescent="0.25">
      <c r="A15" s="6"/>
      <c r="B15" s="15">
        <v>7</v>
      </c>
      <c r="C15" s="24" t="s">
        <v>20</v>
      </c>
      <c r="D15" s="16" t="s">
        <v>14</v>
      </c>
      <c r="E15" s="26">
        <v>62</v>
      </c>
      <c r="F15" s="28">
        <v>40</v>
      </c>
      <c r="G15" s="17">
        <f t="shared" ref="G15:G22" si="5">E15*F15</f>
        <v>2480</v>
      </c>
      <c r="H15" s="1"/>
      <c r="I15" s="18">
        <f t="shared" ref="I15:I56" si="6">B15</f>
        <v>7</v>
      </c>
      <c r="J15" s="19" t="str">
        <f t="shared" ref="J15:J151" si="7">C15</f>
        <v>Выключатель 2ОП б/п 6А IP20 в сборе белый Прима Schneider Electric</v>
      </c>
      <c r="K15" s="20"/>
      <c r="L15" s="20"/>
      <c r="M15" s="21" t="str">
        <f t="shared" ref="M15:M22" si="8">D15</f>
        <v>шт.</v>
      </c>
      <c r="N15" s="22">
        <f t="shared" ref="N15:N22" si="9">E15</f>
        <v>62</v>
      </c>
      <c r="O15" s="16"/>
      <c r="P15" s="21">
        <f t="shared" ref="P15:P22" si="10">F15</f>
        <v>40</v>
      </c>
      <c r="Q15" s="23">
        <f t="shared" ref="Q15:Q22" si="11">O15*P15</f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8.25" x14ac:dyDescent="0.25">
      <c r="A16" s="6"/>
      <c r="B16" s="15">
        <v>8</v>
      </c>
      <c r="C16" s="24" t="s">
        <v>21</v>
      </c>
      <c r="D16" s="16" t="s">
        <v>14</v>
      </c>
      <c r="E16" s="26">
        <v>58.5</v>
      </c>
      <c r="F16" s="27">
        <v>40</v>
      </c>
      <c r="G16" s="17">
        <f t="shared" si="5"/>
        <v>2340</v>
      </c>
      <c r="H16" s="1"/>
      <c r="I16" s="18">
        <f t="shared" si="6"/>
        <v>8</v>
      </c>
      <c r="J16" s="19" t="str">
        <f t="shared" si="7"/>
        <v>Выключатель 1СП б/п 6А IP20 в сборе белый Прима Schneider Electric</v>
      </c>
      <c r="K16" s="20"/>
      <c r="L16" s="20"/>
      <c r="M16" s="21" t="str">
        <f t="shared" si="8"/>
        <v>шт.</v>
      </c>
      <c r="N16" s="22">
        <f t="shared" si="9"/>
        <v>58.5</v>
      </c>
      <c r="O16" s="16"/>
      <c r="P16" s="21">
        <f t="shared" si="10"/>
        <v>40</v>
      </c>
      <c r="Q16" s="23">
        <f t="shared" si="11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8.25" x14ac:dyDescent="0.25">
      <c r="A17" s="6"/>
      <c r="B17" s="15">
        <v>9</v>
      </c>
      <c r="C17" s="24" t="s">
        <v>22</v>
      </c>
      <c r="D17" s="16" t="s">
        <v>14</v>
      </c>
      <c r="E17" s="26">
        <v>72.2</v>
      </c>
      <c r="F17" s="27">
        <v>40</v>
      </c>
      <c r="G17" s="17">
        <f t="shared" si="5"/>
        <v>2888</v>
      </c>
      <c r="H17" s="1"/>
      <c r="I17" s="18">
        <f t="shared" si="6"/>
        <v>9</v>
      </c>
      <c r="J17" s="19" t="str">
        <f t="shared" si="7"/>
        <v>Выключатель 2СП б/п 6А IP20 в сборе белый Прима Schneider Electric</v>
      </c>
      <c r="K17" s="20"/>
      <c r="L17" s="20"/>
      <c r="M17" s="21" t="str">
        <f t="shared" si="8"/>
        <v>шт.</v>
      </c>
      <c r="N17" s="22">
        <f t="shared" si="9"/>
        <v>72.2</v>
      </c>
      <c r="O17" s="16"/>
      <c r="P17" s="21">
        <f t="shared" si="10"/>
        <v>40</v>
      </c>
      <c r="Q17" s="23">
        <f t="shared" si="11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8.25" x14ac:dyDescent="0.25">
      <c r="A18" s="6"/>
      <c r="B18" s="15">
        <v>10</v>
      </c>
      <c r="C18" s="24" t="s">
        <v>23</v>
      </c>
      <c r="D18" s="16" t="s">
        <v>14</v>
      </c>
      <c r="E18" s="26">
        <v>47</v>
      </c>
      <c r="F18" s="28">
        <v>40</v>
      </c>
      <c r="G18" s="17">
        <f t="shared" si="5"/>
        <v>1880</v>
      </c>
      <c r="H18" s="1"/>
      <c r="I18" s="18">
        <f t="shared" si="6"/>
        <v>10</v>
      </c>
      <c r="J18" s="19" t="str">
        <f t="shared" si="7"/>
        <v>Розетка 1ОП б/з б/шт 10А IP20 в сборе белый Прима Schneider Electric</v>
      </c>
      <c r="K18" s="20"/>
      <c r="L18" s="20"/>
      <c r="M18" s="21" t="str">
        <f t="shared" si="8"/>
        <v>шт.</v>
      </c>
      <c r="N18" s="22">
        <f t="shared" si="9"/>
        <v>47</v>
      </c>
      <c r="O18" s="16"/>
      <c r="P18" s="21">
        <f t="shared" si="10"/>
        <v>40</v>
      </c>
      <c r="Q18" s="23">
        <f t="shared" si="11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8.25" x14ac:dyDescent="0.25">
      <c r="A19" s="6"/>
      <c r="B19" s="15">
        <v>11</v>
      </c>
      <c r="C19" s="24" t="s">
        <v>24</v>
      </c>
      <c r="D19" s="16" t="s">
        <v>14</v>
      </c>
      <c r="E19" s="26">
        <v>57.6</v>
      </c>
      <c r="F19" s="28">
        <v>40</v>
      </c>
      <c r="G19" s="17">
        <f t="shared" si="5"/>
        <v>2304</v>
      </c>
      <c r="H19" s="1"/>
      <c r="I19" s="18">
        <f t="shared" si="6"/>
        <v>11</v>
      </c>
      <c r="J19" s="19" t="str">
        <f t="shared" si="7"/>
        <v>Розетка 1ОП с/з с/шт 16А IP20 в сборе белый Прима Schneider Electric</v>
      </c>
      <c r="K19" s="20"/>
      <c r="L19" s="20"/>
      <c r="M19" s="21" t="str">
        <f t="shared" si="8"/>
        <v>шт.</v>
      </c>
      <c r="N19" s="22">
        <f t="shared" si="9"/>
        <v>57.6</v>
      </c>
      <c r="O19" s="16"/>
      <c r="P19" s="21">
        <f t="shared" si="10"/>
        <v>40</v>
      </c>
      <c r="Q19" s="23">
        <f t="shared" si="11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8.25" x14ac:dyDescent="0.25">
      <c r="A20" s="6"/>
      <c r="B20" s="15">
        <v>12</v>
      </c>
      <c r="C20" s="24" t="s">
        <v>25</v>
      </c>
      <c r="D20" s="16" t="s">
        <v>14</v>
      </c>
      <c r="E20" s="26">
        <v>80.5</v>
      </c>
      <c r="F20" s="27">
        <v>40</v>
      </c>
      <c r="G20" s="17">
        <f t="shared" si="5"/>
        <v>3220</v>
      </c>
      <c r="H20" s="1"/>
      <c r="I20" s="18">
        <f t="shared" si="6"/>
        <v>12</v>
      </c>
      <c r="J20" s="19" t="str">
        <f t="shared" si="7"/>
        <v>Розетка 2ОП б/з б/шт 16А IP20 в сборе белый Прима Schneider Electric</v>
      </c>
      <c r="K20" s="20"/>
      <c r="L20" s="20"/>
      <c r="M20" s="21" t="str">
        <f t="shared" si="8"/>
        <v>шт.</v>
      </c>
      <c r="N20" s="22">
        <f t="shared" si="9"/>
        <v>80.5</v>
      </c>
      <c r="O20" s="16"/>
      <c r="P20" s="21">
        <f t="shared" si="10"/>
        <v>40</v>
      </c>
      <c r="Q20" s="23">
        <f t="shared" si="11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5">
      <c r="A21" s="6"/>
      <c r="B21" s="15">
        <v>13</v>
      </c>
      <c r="C21" s="24" t="s">
        <v>26</v>
      </c>
      <c r="D21" s="16" t="s">
        <v>14</v>
      </c>
      <c r="E21" s="26">
        <v>89.5</v>
      </c>
      <c r="F21" s="27">
        <v>40</v>
      </c>
      <c r="G21" s="17">
        <f t="shared" si="5"/>
        <v>3580</v>
      </c>
      <c r="H21" s="1"/>
      <c r="I21" s="18">
        <f t="shared" si="6"/>
        <v>13</v>
      </c>
      <c r="J21" s="19" t="str">
        <f t="shared" si="7"/>
        <v>Розетка 2ОП с/з с/шт 16А IP20 в сборе белый Прима Schneider Electric</v>
      </c>
      <c r="K21" s="20"/>
      <c r="L21" s="20"/>
      <c r="M21" s="21" t="str">
        <f t="shared" si="8"/>
        <v>шт.</v>
      </c>
      <c r="N21" s="22">
        <f t="shared" si="9"/>
        <v>89.5</v>
      </c>
      <c r="O21" s="16"/>
      <c r="P21" s="21">
        <f t="shared" si="10"/>
        <v>40</v>
      </c>
      <c r="Q21" s="23">
        <f t="shared" si="11"/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8.25" x14ac:dyDescent="0.25">
      <c r="A22" s="6"/>
      <c r="B22" s="15">
        <v>14</v>
      </c>
      <c r="C22" s="24" t="s">
        <v>27</v>
      </c>
      <c r="D22" s="16" t="s">
        <v>14</v>
      </c>
      <c r="E22" s="26">
        <v>51.3</v>
      </c>
      <c r="F22" s="27">
        <v>40</v>
      </c>
      <c r="G22" s="17">
        <f t="shared" si="5"/>
        <v>2052</v>
      </c>
      <c r="H22" s="1"/>
      <c r="I22" s="18">
        <f t="shared" si="6"/>
        <v>14</v>
      </c>
      <c r="J22" s="19" t="str">
        <f t="shared" si="7"/>
        <v>Розетка 1СП б/з б/шт 10А IP20 в сборе белый Прима Schneider Electric</v>
      </c>
      <c r="K22" s="20"/>
      <c r="L22" s="20"/>
      <c r="M22" s="21" t="str">
        <f t="shared" si="8"/>
        <v>шт.</v>
      </c>
      <c r="N22" s="22">
        <f t="shared" si="9"/>
        <v>51.3</v>
      </c>
      <c r="O22" s="16"/>
      <c r="P22" s="21">
        <f t="shared" si="10"/>
        <v>40</v>
      </c>
      <c r="Q22" s="23">
        <f t="shared" si="11"/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8.25" x14ac:dyDescent="0.25">
      <c r="A23" s="6"/>
      <c r="B23" s="15">
        <v>15</v>
      </c>
      <c r="C23" s="24" t="s">
        <v>28</v>
      </c>
      <c r="D23" s="16" t="s">
        <v>14</v>
      </c>
      <c r="E23" s="26">
        <v>61.8</v>
      </c>
      <c r="F23" s="27">
        <v>40</v>
      </c>
      <c r="G23" s="17">
        <f t="shared" ref="G23:G35" si="12">E23*F23</f>
        <v>2472</v>
      </c>
      <c r="H23" s="1"/>
      <c r="I23" s="18">
        <f t="shared" si="6"/>
        <v>15</v>
      </c>
      <c r="J23" s="19" t="str">
        <f t="shared" si="7"/>
        <v>Розетка 1СП с/з с/шт 16А IP20 в сборе белый Прима Schneider Electric</v>
      </c>
      <c r="K23" s="20"/>
      <c r="L23" s="20"/>
      <c r="M23" s="21" t="str">
        <f t="shared" ref="M23:M35" si="13">D23</f>
        <v>шт.</v>
      </c>
      <c r="N23" s="22">
        <f t="shared" ref="N23:N35" si="14">E23</f>
        <v>61.8</v>
      </c>
      <c r="O23" s="16"/>
      <c r="P23" s="21">
        <f t="shared" ref="P23:P35" si="15">F23</f>
        <v>40</v>
      </c>
      <c r="Q23" s="23">
        <f t="shared" ref="Q23:Q35" si="16">O23*P23</f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8.25" x14ac:dyDescent="0.25">
      <c r="A24" s="6"/>
      <c r="B24" s="15">
        <v>16</v>
      </c>
      <c r="C24" s="24" t="s">
        <v>29</v>
      </c>
      <c r="D24" s="16" t="s">
        <v>14</v>
      </c>
      <c r="E24" s="26">
        <v>74.7</v>
      </c>
      <c r="F24" s="27">
        <v>40</v>
      </c>
      <c r="G24" s="17">
        <f t="shared" si="12"/>
        <v>2988</v>
      </c>
      <c r="H24" s="1"/>
      <c r="I24" s="18">
        <f t="shared" si="6"/>
        <v>16</v>
      </c>
      <c r="J24" s="19" t="str">
        <f t="shared" si="7"/>
        <v>Розетка 2СП б/з б/шт 16А IP20 в сборе белый Прима Schneider Electric</v>
      </c>
      <c r="K24" s="20"/>
      <c r="L24" s="20"/>
      <c r="M24" s="21" t="str">
        <f t="shared" si="13"/>
        <v>шт.</v>
      </c>
      <c r="N24" s="22">
        <f t="shared" si="14"/>
        <v>74.7</v>
      </c>
      <c r="O24" s="16"/>
      <c r="P24" s="21">
        <f t="shared" si="15"/>
        <v>40</v>
      </c>
      <c r="Q24" s="23">
        <f t="shared" si="16"/>
        <v>0</v>
      </c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8.25" x14ac:dyDescent="0.25">
      <c r="A25" s="6"/>
      <c r="B25" s="15">
        <v>17</v>
      </c>
      <c r="C25" s="24" t="s">
        <v>30</v>
      </c>
      <c r="D25" s="16" t="s">
        <v>14</v>
      </c>
      <c r="E25" s="26">
        <v>91.5</v>
      </c>
      <c r="F25" s="27">
        <v>40</v>
      </c>
      <c r="G25" s="17">
        <f t="shared" si="12"/>
        <v>3660</v>
      </c>
      <c r="H25" s="1"/>
      <c r="I25" s="18">
        <f t="shared" si="6"/>
        <v>17</v>
      </c>
      <c r="J25" s="19" t="str">
        <f t="shared" si="7"/>
        <v>Розетка 2СП с/з с/шт 16А IP20 в сборе белый Прима Schneider Electric</v>
      </c>
      <c r="K25" s="20"/>
      <c r="L25" s="20"/>
      <c r="M25" s="21" t="str">
        <f t="shared" si="13"/>
        <v>шт.</v>
      </c>
      <c r="N25" s="22">
        <f t="shared" si="14"/>
        <v>91.5</v>
      </c>
      <c r="O25" s="16"/>
      <c r="P25" s="21">
        <f t="shared" si="15"/>
        <v>40</v>
      </c>
      <c r="Q25" s="23">
        <f t="shared" si="16"/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5.5" x14ac:dyDescent="0.25">
      <c r="A26" s="6"/>
      <c r="B26" s="15">
        <v>18</v>
      </c>
      <c r="C26" s="24" t="s">
        <v>72</v>
      </c>
      <c r="D26" s="16" t="s">
        <v>14</v>
      </c>
      <c r="E26" s="26">
        <v>39.799999999999997</v>
      </c>
      <c r="F26" s="27">
        <v>25</v>
      </c>
      <c r="G26" s="17">
        <f t="shared" ref="G26" si="17">E26*F26</f>
        <v>994.99999999999989</v>
      </c>
      <c r="H26" s="1"/>
      <c r="I26" s="18">
        <f t="shared" ref="I26" si="18">B26</f>
        <v>18</v>
      </c>
      <c r="J26" s="19" t="str">
        <f t="shared" ref="J26" si="19">C26</f>
        <v>Вилка прямая с з/к 16А белая ИЭК</v>
      </c>
      <c r="K26" s="20"/>
      <c r="L26" s="20"/>
      <c r="M26" s="21" t="str">
        <f t="shared" ref="M26" si="20">D26</f>
        <v>шт.</v>
      </c>
      <c r="N26" s="22">
        <f t="shared" ref="N26" si="21">E26</f>
        <v>39.799999999999997</v>
      </c>
      <c r="O26" s="16"/>
      <c r="P26" s="21">
        <f t="shared" ref="P26" si="22">F26</f>
        <v>25</v>
      </c>
      <c r="Q26" s="23">
        <f t="shared" ref="Q26" si="23">O26*P26</f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5.5" x14ac:dyDescent="0.25">
      <c r="A27" s="6"/>
      <c r="B27" s="15">
        <v>19</v>
      </c>
      <c r="C27" s="24" t="s">
        <v>73</v>
      </c>
      <c r="D27" s="16" t="s">
        <v>14</v>
      </c>
      <c r="E27" s="26">
        <v>233.5</v>
      </c>
      <c r="F27" s="27">
        <v>10</v>
      </c>
      <c r="G27" s="17">
        <f t="shared" ref="G27" si="24">E27*F27</f>
        <v>2335</v>
      </c>
      <c r="H27" s="1"/>
      <c r="I27" s="18">
        <f t="shared" ref="I27" si="25">B27</f>
        <v>19</v>
      </c>
      <c r="J27" s="19" t="str">
        <f t="shared" ref="J27" si="26">C27</f>
        <v>Фотореле ФР 601 макс. нагрузка 1100 Вт IP44 ИЭК</v>
      </c>
      <c r="K27" s="20"/>
      <c r="L27" s="20"/>
      <c r="M27" s="21" t="str">
        <f t="shared" ref="M27" si="27">D27</f>
        <v>шт.</v>
      </c>
      <c r="N27" s="22">
        <f t="shared" ref="N27" si="28">E27</f>
        <v>233.5</v>
      </c>
      <c r="O27" s="16"/>
      <c r="P27" s="21">
        <f t="shared" ref="P27" si="29">F27</f>
        <v>10</v>
      </c>
      <c r="Q27" s="23">
        <f t="shared" ref="Q27" si="30">O27*P27</f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6"/>
      <c r="B28" s="15">
        <v>20</v>
      </c>
      <c r="C28" s="24" t="s">
        <v>101</v>
      </c>
      <c r="D28" s="16" t="s">
        <v>14</v>
      </c>
      <c r="E28" s="26">
        <v>185.5</v>
      </c>
      <c r="F28" s="27">
        <v>50</v>
      </c>
      <c r="G28" s="17">
        <f t="shared" ref="G28" si="31">E28*F28</f>
        <v>9275</v>
      </c>
      <c r="H28" s="1"/>
      <c r="I28" s="18">
        <f t="shared" ref="I28" si="32">B28</f>
        <v>20</v>
      </c>
      <c r="J28" s="19" t="str">
        <f t="shared" ref="J28" si="33">C28</f>
        <v>Выключатель ВА-11 (Актей)</v>
      </c>
      <c r="K28" s="20"/>
      <c r="L28" s="20"/>
      <c r="M28" s="21" t="str">
        <f t="shared" ref="M28" si="34">D28</f>
        <v>шт.</v>
      </c>
      <c r="N28" s="22">
        <f t="shared" ref="N28" si="35">E28</f>
        <v>185.5</v>
      </c>
      <c r="O28" s="16"/>
      <c r="P28" s="21">
        <f t="shared" ref="P28" si="36">F28</f>
        <v>50</v>
      </c>
      <c r="Q28" s="23">
        <f t="shared" ref="Q28" si="37">O28*P28</f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8.25" x14ac:dyDescent="0.25">
      <c r="A29" s="6"/>
      <c r="B29" s="15">
        <v>21</v>
      </c>
      <c r="C29" s="24" t="s">
        <v>166</v>
      </c>
      <c r="D29" s="16" t="s">
        <v>14</v>
      </c>
      <c r="E29" s="26">
        <v>103</v>
      </c>
      <c r="F29" s="27">
        <v>400</v>
      </c>
      <c r="G29" s="17">
        <f t="shared" si="12"/>
        <v>41200</v>
      </c>
      <c r="H29" s="1"/>
      <c r="I29" s="18">
        <f t="shared" si="6"/>
        <v>21</v>
      </c>
      <c r="J29" s="19" t="str">
        <f t="shared" si="7"/>
        <v>Выключатель автоматический 1П 16А х-ка C ВА 47-29 4,5кА ИЭК</v>
      </c>
      <c r="K29" s="20"/>
      <c r="L29" s="20"/>
      <c r="M29" s="21" t="str">
        <f t="shared" si="13"/>
        <v>шт.</v>
      </c>
      <c r="N29" s="22">
        <f t="shared" si="14"/>
        <v>103</v>
      </c>
      <c r="O29" s="16"/>
      <c r="P29" s="21">
        <f t="shared" si="15"/>
        <v>400</v>
      </c>
      <c r="Q29" s="23">
        <f t="shared" si="16"/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8.25" x14ac:dyDescent="0.25">
      <c r="A30" s="6"/>
      <c r="B30" s="15">
        <v>22</v>
      </c>
      <c r="C30" s="24" t="s">
        <v>167</v>
      </c>
      <c r="D30" s="16" t="s">
        <v>14</v>
      </c>
      <c r="E30" s="26">
        <v>103.5</v>
      </c>
      <c r="F30" s="27">
        <v>100</v>
      </c>
      <c r="G30" s="17">
        <f t="shared" si="12"/>
        <v>10350</v>
      </c>
      <c r="H30" s="1"/>
      <c r="I30" s="18">
        <f t="shared" si="6"/>
        <v>22</v>
      </c>
      <c r="J30" s="19" t="str">
        <f t="shared" si="7"/>
        <v>Выключатель автоматический 1П 25А х-ка C ВА 47-29 4,5кА ИЭК</v>
      </c>
      <c r="K30" s="20"/>
      <c r="L30" s="20"/>
      <c r="M30" s="21" t="str">
        <f t="shared" si="13"/>
        <v>шт.</v>
      </c>
      <c r="N30" s="22">
        <f t="shared" si="14"/>
        <v>103.5</v>
      </c>
      <c r="O30" s="16"/>
      <c r="P30" s="21">
        <f t="shared" si="15"/>
        <v>100</v>
      </c>
      <c r="Q30" s="23">
        <f t="shared" si="16"/>
        <v>0</v>
      </c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8.25" x14ac:dyDescent="0.25">
      <c r="A31" s="6"/>
      <c r="B31" s="15">
        <v>23</v>
      </c>
      <c r="C31" s="24" t="s">
        <v>102</v>
      </c>
      <c r="D31" s="16" t="s">
        <v>14</v>
      </c>
      <c r="E31" s="26">
        <v>145.5</v>
      </c>
      <c r="F31" s="27">
        <v>40</v>
      </c>
      <c r="G31" s="17">
        <f t="shared" ref="G31" si="38">E31*F31</f>
        <v>5820</v>
      </c>
      <c r="H31" s="1"/>
      <c r="I31" s="18">
        <f t="shared" ref="I31" si="39">B31</f>
        <v>23</v>
      </c>
      <c r="J31" s="19" t="str">
        <f t="shared" ref="J31" si="40">C31</f>
        <v>Выключатель автоматический 2П 2А х-ка C ВА 47-29 4,5кА ИЭК</v>
      </c>
      <c r="K31" s="20"/>
      <c r="L31" s="20"/>
      <c r="M31" s="21" t="str">
        <f t="shared" ref="M31" si="41">D31</f>
        <v>шт.</v>
      </c>
      <c r="N31" s="22">
        <f t="shared" ref="N31" si="42">E31</f>
        <v>145.5</v>
      </c>
      <c r="O31" s="16"/>
      <c r="P31" s="21">
        <f t="shared" ref="P31" si="43">F31</f>
        <v>40</v>
      </c>
      <c r="Q31" s="23">
        <f t="shared" ref="Q31" si="44">O31*P31</f>
        <v>0</v>
      </c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8.25" x14ac:dyDescent="0.25">
      <c r="A32" s="6"/>
      <c r="B32" s="15">
        <v>24</v>
      </c>
      <c r="C32" s="24" t="s">
        <v>168</v>
      </c>
      <c r="D32" s="16" t="s">
        <v>14</v>
      </c>
      <c r="E32" s="26">
        <v>239.5</v>
      </c>
      <c r="F32" s="27">
        <v>40</v>
      </c>
      <c r="G32" s="17">
        <f t="shared" si="12"/>
        <v>9580</v>
      </c>
      <c r="H32" s="1"/>
      <c r="I32" s="18">
        <f t="shared" si="6"/>
        <v>24</v>
      </c>
      <c r="J32" s="19" t="str">
        <f t="shared" si="7"/>
        <v>Выключатель автоматический 2П 16А х-ка C ВА 47-29 4,5кА ИЭК</v>
      </c>
      <c r="K32" s="20"/>
      <c r="L32" s="20"/>
      <c r="M32" s="21" t="str">
        <f t="shared" si="13"/>
        <v>шт.</v>
      </c>
      <c r="N32" s="22">
        <f t="shared" si="14"/>
        <v>239.5</v>
      </c>
      <c r="O32" s="16"/>
      <c r="P32" s="21">
        <f t="shared" si="15"/>
        <v>40</v>
      </c>
      <c r="Q32" s="23">
        <f t="shared" si="16"/>
        <v>0</v>
      </c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8.25" x14ac:dyDescent="0.25">
      <c r="A33" s="6"/>
      <c r="B33" s="15">
        <v>25</v>
      </c>
      <c r="C33" s="24" t="s">
        <v>169</v>
      </c>
      <c r="D33" s="16" t="s">
        <v>14</v>
      </c>
      <c r="E33" s="26">
        <v>239.5</v>
      </c>
      <c r="F33" s="27">
        <v>200</v>
      </c>
      <c r="G33" s="17">
        <f t="shared" si="12"/>
        <v>47900</v>
      </c>
      <c r="H33" s="1"/>
      <c r="I33" s="18">
        <f t="shared" si="6"/>
        <v>25</v>
      </c>
      <c r="J33" s="19" t="str">
        <f t="shared" si="7"/>
        <v>Выключатель автоматический 2П 25А х-ка C ВА 47-29 4,5кА ИЭК</v>
      </c>
      <c r="K33" s="20"/>
      <c r="L33" s="20"/>
      <c r="M33" s="21" t="str">
        <f t="shared" si="13"/>
        <v>шт.</v>
      </c>
      <c r="N33" s="22">
        <f t="shared" si="14"/>
        <v>239.5</v>
      </c>
      <c r="O33" s="16"/>
      <c r="P33" s="21">
        <f t="shared" si="15"/>
        <v>200</v>
      </c>
      <c r="Q33" s="23">
        <f t="shared" si="16"/>
        <v>0</v>
      </c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8.25" x14ac:dyDescent="0.25">
      <c r="A34" s="6"/>
      <c r="B34" s="15">
        <v>26</v>
      </c>
      <c r="C34" s="24" t="s">
        <v>170</v>
      </c>
      <c r="D34" s="16" t="s">
        <v>14</v>
      </c>
      <c r="E34" s="26">
        <v>239.5</v>
      </c>
      <c r="F34" s="27">
        <v>40</v>
      </c>
      <c r="G34" s="17">
        <f t="shared" si="12"/>
        <v>9580</v>
      </c>
      <c r="H34" s="1"/>
      <c r="I34" s="18">
        <f t="shared" si="6"/>
        <v>26</v>
      </c>
      <c r="J34" s="19" t="str">
        <f t="shared" si="7"/>
        <v>Выключатель автоматический 2П 32А х-ка C ВА 47-29 4,5кА ИЭК</v>
      </c>
      <c r="K34" s="20"/>
      <c r="L34" s="20"/>
      <c r="M34" s="21" t="str">
        <f t="shared" si="13"/>
        <v>шт.</v>
      </c>
      <c r="N34" s="22">
        <f t="shared" si="14"/>
        <v>239.5</v>
      </c>
      <c r="O34" s="16"/>
      <c r="P34" s="21">
        <f t="shared" si="15"/>
        <v>40</v>
      </c>
      <c r="Q34" s="23">
        <f t="shared" si="16"/>
        <v>0</v>
      </c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8.25" x14ac:dyDescent="0.25">
      <c r="A35" s="6"/>
      <c r="B35" s="15">
        <v>27</v>
      </c>
      <c r="C35" s="24" t="s">
        <v>103</v>
      </c>
      <c r="D35" s="16" t="s">
        <v>14</v>
      </c>
      <c r="E35" s="26">
        <v>349</v>
      </c>
      <c r="F35" s="27">
        <v>20</v>
      </c>
      <c r="G35" s="17">
        <f t="shared" si="12"/>
        <v>6980</v>
      </c>
      <c r="H35" s="1"/>
      <c r="I35" s="18">
        <f t="shared" si="6"/>
        <v>27</v>
      </c>
      <c r="J35" s="19" t="str">
        <f t="shared" si="7"/>
        <v>Выключатель автоматический 3П 6А х-ка C ВА 47-29 4,5кА ИЭК</v>
      </c>
      <c r="K35" s="20"/>
      <c r="L35" s="20"/>
      <c r="M35" s="21" t="str">
        <f t="shared" si="13"/>
        <v>шт.</v>
      </c>
      <c r="N35" s="22">
        <f t="shared" si="14"/>
        <v>349</v>
      </c>
      <c r="O35" s="16"/>
      <c r="P35" s="21">
        <f t="shared" si="15"/>
        <v>20</v>
      </c>
      <c r="Q35" s="23">
        <f t="shared" si="16"/>
        <v>0</v>
      </c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8.25" x14ac:dyDescent="0.25">
      <c r="A36" s="6"/>
      <c r="B36" s="15">
        <v>28</v>
      </c>
      <c r="C36" s="24" t="s">
        <v>171</v>
      </c>
      <c r="D36" s="16" t="s">
        <v>14</v>
      </c>
      <c r="E36" s="26">
        <v>358.5</v>
      </c>
      <c r="F36" s="27">
        <v>60</v>
      </c>
      <c r="G36" s="17">
        <f t="shared" ref="G36:G48" si="45">E36*F36</f>
        <v>21510</v>
      </c>
      <c r="H36" s="1"/>
      <c r="I36" s="18">
        <f t="shared" si="6"/>
        <v>28</v>
      </c>
      <c r="J36" s="19" t="str">
        <f t="shared" si="7"/>
        <v>Выключатель автоматический 3П 32А х-ка C ВА 47-29 4,5кА ИЭК</v>
      </c>
      <c r="K36" s="20"/>
      <c r="L36" s="20"/>
      <c r="M36" s="21" t="str">
        <f t="shared" ref="M36:M48" si="46">D36</f>
        <v>шт.</v>
      </c>
      <c r="N36" s="22">
        <f t="shared" ref="N36:N48" si="47">E36</f>
        <v>358.5</v>
      </c>
      <c r="O36" s="16"/>
      <c r="P36" s="21">
        <f t="shared" ref="P36:P48" si="48">F36</f>
        <v>60</v>
      </c>
      <c r="Q36" s="23">
        <f t="shared" ref="Q36:Q48" si="49">O36*P36</f>
        <v>0</v>
      </c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38.25" x14ac:dyDescent="0.25">
      <c r="A37" s="6"/>
      <c r="B37" s="15">
        <v>29</v>
      </c>
      <c r="C37" s="24" t="s">
        <v>172</v>
      </c>
      <c r="D37" s="16" t="s">
        <v>14</v>
      </c>
      <c r="E37" s="26">
        <v>358.5</v>
      </c>
      <c r="F37" s="27">
        <v>30</v>
      </c>
      <c r="G37" s="17">
        <f t="shared" si="45"/>
        <v>10755</v>
      </c>
      <c r="H37" s="1"/>
      <c r="I37" s="18">
        <f t="shared" si="6"/>
        <v>29</v>
      </c>
      <c r="J37" s="19" t="str">
        <f t="shared" si="7"/>
        <v>Выключатель автоматический 3П 40А х-ка C ВА 47-29 4,5кА ИЭК</v>
      </c>
      <c r="K37" s="20"/>
      <c r="L37" s="20"/>
      <c r="M37" s="21" t="str">
        <f t="shared" si="46"/>
        <v>шт.</v>
      </c>
      <c r="N37" s="22">
        <f t="shared" si="47"/>
        <v>358.5</v>
      </c>
      <c r="O37" s="16"/>
      <c r="P37" s="21">
        <f t="shared" si="48"/>
        <v>30</v>
      </c>
      <c r="Q37" s="23">
        <f t="shared" si="49"/>
        <v>0</v>
      </c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5.5" x14ac:dyDescent="0.25">
      <c r="A38" s="6"/>
      <c r="B38" s="15">
        <v>30</v>
      </c>
      <c r="C38" s="24" t="s">
        <v>104</v>
      </c>
      <c r="D38" s="16" t="s">
        <v>14</v>
      </c>
      <c r="E38" s="26">
        <v>60</v>
      </c>
      <c r="F38" s="27">
        <v>12</v>
      </c>
      <c r="G38" s="17">
        <f t="shared" si="45"/>
        <v>720</v>
      </c>
      <c r="H38" s="1"/>
      <c r="I38" s="18">
        <f t="shared" ref="I38" si="50">B38</f>
        <v>30</v>
      </c>
      <c r="J38" s="19" t="str">
        <f t="shared" ref="J38" si="51">C38</f>
        <v>Вставка плавкая ПН-2 100/80А</v>
      </c>
      <c r="K38" s="20"/>
      <c r="L38" s="20"/>
      <c r="M38" s="21" t="str">
        <f t="shared" si="46"/>
        <v>шт.</v>
      </c>
      <c r="N38" s="22">
        <f t="shared" si="47"/>
        <v>60</v>
      </c>
      <c r="O38" s="16"/>
      <c r="P38" s="21">
        <f t="shared" si="48"/>
        <v>12</v>
      </c>
      <c r="Q38" s="23">
        <f t="shared" si="49"/>
        <v>0</v>
      </c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5.5" x14ac:dyDescent="0.25">
      <c r="A39" s="6"/>
      <c r="B39" s="15">
        <v>31</v>
      </c>
      <c r="C39" s="24" t="s">
        <v>105</v>
      </c>
      <c r="D39" s="16" t="s">
        <v>14</v>
      </c>
      <c r="E39" s="26">
        <v>59</v>
      </c>
      <c r="F39" s="27">
        <v>12</v>
      </c>
      <c r="G39" s="17">
        <f t="shared" ref="G39:G40" si="52">E39*F39</f>
        <v>708</v>
      </c>
      <c r="H39" s="1"/>
      <c r="I39" s="18">
        <f t="shared" ref="I39:I40" si="53">B39</f>
        <v>31</v>
      </c>
      <c r="J39" s="19" t="str">
        <f t="shared" ref="J39:J40" si="54">C39</f>
        <v>Вставка плавкая ПН-2-100/100А</v>
      </c>
      <c r="K39" s="20"/>
      <c r="L39" s="20"/>
      <c r="M39" s="21" t="str">
        <f t="shared" ref="M39:M40" si="55">D39</f>
        <v>шт.</v>
      </c>
      <c r="N39" s="22">
        <f t="shared" ref="N39:N40" si="56">E39</f>
        <v>59</v>
      </c>
      <c r="O39" s="16"/>
      <c r="P39" s="21">
        <f t="shared" ref="P39:P40" si="57">F39</f>
        <v>12</v>
      </c>
      <c r="Q39" s="23">
        <f t="shared" ref="Q39:Q40" si="58">O39*P39</f>
        <v>0</v>
      </c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5.5" x14ac:dyDescent="0.25">
      <c r="A40" s="6"/>
      <c r="B40" s="15">
        <v>32</v>
      </c>
      <c r="C40" s="24" t="s">
        <v>106</v>
      </c>
      <c r="D40" s="16" t="s">
        <v>14</v>
      </c>
      <c r="E40" s="26">
        <v>83.25</v>
      </c>
      <c r="F40" s="27">
        <v>12</v>
      </c>
      <c r="G40" s="17">
        <f t="shared" si="52"/>
        <v>999</v>
      </c>
      <c r="H40" s="1"/>
      <c r="I40" s="18">
        <f t="shared" si="53"/>
        <v>32</v>
      </c>
      <c r="J40" s="19" t="str">
        <f t="shared" si="54"/>
        <v>Вставка плавкая ПН-2 250/200А</v>
      </c>
      <c r="K40" s="20"/>
      <c r="L40" s="20"/>
      <c r="M40" s="21" t="str">
        <f t="shared" si="55"/>
        <v>шт.</v>
      </c>
      <c r="N40" s="22">
        <f t="shared" si="56"/>
        <v>83.25</v>
      </c>
      <c r="O40" s="16"/>
      <c r="P40" s="21">
        <f t="shared" si="57"/>
        <v>12</v>
      </c>
      <c r="Q40" s="23">
        <f t="shared" si="58"/>
        <v>0</v>
      </c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5.5" x14ac:dyDescent="0.25">
      <c r="A41" s="6"/>
      <c r="B41" s="15">
        <v>33</v>
      </c>
      <c r="C41" s="24" t="s">
        <v>107</v>
      </c>
      <c r="D41" s="16" t="s">
        <v>14</v>
      </c>
      <c r="E41" s="26">
        <v>82.5</v>
      </c>
      <c r="F41" s="27">
        <v>12</v>
      </c>
      <c r="G41" s="17">
        <f t="shared" ref="G41" si="59">E41*F41</f>
        <v>990</v>
      </c>
      <c r="H41" s="1"/>
      <c r="I41" s="18">
        <f t="shared" ref="I41" si="60">B41</f>
        <v>33</v>
      </c>
      <c r="J41" s="19" t="str">
        <f t="shared" ref="J41" si="61">C41</f>
        <v>Вставка плавкая ПН-2 250/250А</v>
      </c>
      <c r="K41" s="20"/>
      <c r="L41" s="20"/>
      <c r="M41" s="21" t="str">
        <f t="shared" ref="M41" si="62">D41</f>
        <v>шт.</v>
      </c>
      <c r="N41" s="22">
        <f t="shared" ref="N41" si="63">E41</f>
        <v>82.5</v>
      </c>
      <c r="O41" s="16"/>
      <c r="P41" s="21">
        <f t="shared" ref="P41" si="64">F41</f>
        <v>12</v>
      </c>
      <c r="Q41" s="23">
        <f t="shared" ref="Q41" si="65">O41*P41</f>
        <v>0</v>
      </c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5.5" x14ac:dyDescent="0.25">
      <c r="A42" s="6"/>
      <c r="B42" s="15">
        <v>34</v>
      </c>
      <c r="C42" s="31" t="s">
        <v>31</v>
      </c>
      <c r="D42" s="16" t="s">
        <v>14</v>
      </c>
      <c r="E42" s="26">
        <v>804</v>
      </c>
      <c r="F42" s="27">
        <v>5</v>
      </c>
      <c r="G42" s="17">
        <f t="shared" si="45"/>
        <v>4020</v>
      </c>
      <c r="H42" s="1"/>
      <c r="I42" s="18">
        <f t="shared" si="6"/>
        <v>34</v>
      </c>
      <c r="J42" s="19" t="str">
        <f t="shared" si="7"/>
        <v>УЗО 2П 25А 30мА ВД 1-63 ИЭК</v>
      </c>
      <c r="K42" s="20"/>
      <c r="L42" s="20"/>
      <c r="M42" s="21" t="str">
        <f t="shared" si="46"/>
        <v>шт.</v>
      </c>
      <c r="N42" s="22">
        <f t="shared" si="47"/>
        <v>804</v>
      </c>
      <c r="O42" s="16"/>
      <c r="P42" s="21">
        <f t="shared" si="48"/>
        <v>5</v>
      </c>
      <c r="Q42" s="23">
        <f t="shared" si="49"/>
        <v>0</v>
      </c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5.5" x14ac:dyDescent="0.25">
      <c r="A43" s="6"/>
      <c r="B43" s="15">
        <v>35</v>
      </c>
      <c r="C43" s="31" t="s">
        <v>32</v>
      </c>
      <c r="D43" s="16" t="s">
        <v>14</v>
      </c>
      <c r="E43" s="26">
        <v>844</v>
      </c>
      <c r="F43" s="27">
        <v>10</v>
      </c>
      <c r="G43" s="17">
        <f t="shared" si="45"/>
        <v>8440</v>
      </c>
      <c r="H43" s="1"/>
      <c r="I43" s="18">
        <f t="shared" si="6"/>
        <v>35</v>
      </c>
      <c r="J43" s="19" t="str">
        <f t="shared" si="7"/>
        <v>УЗО 2П 32А 30мА ВД 1-63 ИЭК</v>
      </c>
      <c r="K43" s="20"/>
      <c r="L43" s="20"/>
      <c r="M43" s="21" t="str">
        <f t="shared" si="46"/>
        <v>шт.</v>
      </c>
      <c r="N43" s="22">
        <f t="shared" si="47"/>
        <v>844</v>
      </c>
      <c r="O43" s="16"/>
      <c r="P43" s="21">
        <f t="shared" si="48"/>
        <v>10</v>
      </c>
      <c r="Q43" s="23">
        <f t="shared" si="49"/>
        <v>0</v>
      </c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5.5" x14ac:dyDescent="0.25">
      <c r="A44" s="6"/>
      <c r="B44" s="15">
        <v>36</v>
      </c>
      <c r="C44" s="25" t="s">
        <v>33</v>
      </c>
      <c r="D44" s="16" t="s">
        <v>14</v>
      </c>
      <c r="E44" s="26">
        <v>1156</v>
      </c>
      <c r="F44" s="27">
        <v>5</v>
      </c>
      <c r="G44" s="17">
        <f t="shared" si="45"/>
        <v>5780</v>
      </c>
      <c r="H44" s="1"/>
      <c r="I44" s="18">
        <f t="shared" si="6"/>
        <v>36</v>
      </c>
      <c r="J44" s="19" t="str">
        <f t="shared" si="7"/>
        <v>УЗО 4П 32А 30мА ВД 1-63 ИЭК</v>
      </c>
      <c r="K44" s="20"/>
      <c r="L44" s="20"/>
      <c r="M44" s="21" t="str">
        <f t="shared" si="46"/>
        <v>шт.</v>
      </c>
      <c r="N44" s="22">
        <f t="shared" si="47"/>
        <v>1156</v>
      </c>
      <c r="O44" s="16"/>
      <c r="P44" s="21">
        <f t="shared" si="48"/>
        <v>5</v>
      </c>
      <c r="Q44" s="23">
        <f t="shared" si="49"/>
        <v>0</v>
      </c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5.5" x14ac:dyDescent="0.25">
      <c r="A45" s="6"/>
      <c r="B45" s="15">
        <v>37</v>
      </c>
      <c r="C45" s="25" t="s">
        <v>34</v>
      </c>
      <c r="D45" s="16" t="s">
        <v>14</v>
      </c>
      <c r="E45" s="26">
        <v>1101</v>
      </c>
      <c r="F45" s="27">
        <v>5</v>
      </c>
      <c r="G45" s="17">
        <f t="shared" si="45"/>
        <v>5505</v>
      </c>
      <c r="H45" s="1"/>
      <c r="I45" s="18">
        <f t="shared" si="6"/>
        <v>37</v>
      </c>
      <c r="J45" s="19" t="str">
        <f t="shared" si="7"/>
        <v>УЗО 4П 40А 30мА ВД 1-63 ИЭК</v>
      </c>
      <c r="K45" s="20"/>
      <c r="L45" s="20"/>
      <c r="M45" s="21" t="str">
        <f t="shared" si="46"/>
        <v>шт.</v>
      </c>
      <c r="N45" s="22">
        <f t="shared" si="47"/>
        <v>1101</v>
      </c>
      <c r="O45" s="16"/>
      <c r="P45" s="21">
        <f t="shared" si="48"/>
        <v>5</v>
      </c>
      <c r="Q45" s="23">
        <f t="shared" si="49"/>
        <v>0</v>
      </c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38.25" x14ac:dyDescent="0.25">
      <c r="A46" s="6"/>
      <c r="B46" s="15">
        <v>38</v>
      </c>
      <c r="C46" s="25" t="s">
        <v>74</v>
      </c>
      <c r="D46" s="16" t="s">
        <v>14</v>
      </c>
      <c r="E46" s="26">
        <v>238</v>
      </c>
      <c r="F46" s="27">
        <v>10</v>
      </c>
      <c r="G46" s="17">
        <f t="shared" ref="G46" si="66">E46*F46</f>
        <v>2380</v>
      </c>
      <c r="H46" s="1"/>
      <c r="I46" s="18">
        <f t="shared" ref="I46" si="67">B46</f>
        <v>38</v>
      </c>
      <c r="J46" s="19" t="str">
        <f t="shared" ref="J46" si="68">C46</f>
        <v>Ограничитель импульсных перенапряжений ОИН1-275-12,5-II Энергомера</v>
      </c>
      <c r="K46" s="20"/>
      <c r="L46" s="20"/>
      <c r="M46" s="21" t="str">
        <f t="shared" ref="M46" si="69">D46</f>
        <v>шт.</v>
      </c>
      <c r="N46" s="22">
        <f t="shared" ref="N46" si="70">E46</f>
        <v>238</v>
      </c>
      <c r="O46" s="16"/>
      <c r="P46" s="21">
        <f t="shared" ref="P46" si="71">F46</f>
        <v>10</v>
      </c>
      <c r="Q46" s="23">
        <f t="shared" ref="Q46" si="72">O46*P46</f>
        <v>0</v>
      </c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6"/>
      <c r="B47" s="15">
        <v>39</v>
      </c>
      <c r="C47" s="25" t="s">
        <v>35</v>
      </c>
      <c r="D47" s="16" t="s">
        <v>68</v>
      </c>
      <c r="E47" s="26">
        <v>19.5</v>
      </c>
      <c r="F47" s="27">
        <v>1500</v>
      </c>
      <c r="G47" s="17">
        <f t="shared" si="45"/>
        <v>29250</v>
      </c>
      <c r="H47" s="1"/>
      <c r="I47" s="18">
        <f t="shared" si="6"/>
        <v>39</v>
      </c>
      <c r="J47" s="19" t="str">
        <f t="shared" si="7"/>
        <v>Кабель ВВГнг 2х1,5 ГОСТ</v>
      </c>
      <c r="K47" s="20"/>
      <c r="L47" s="20"/>
      <c r="M47" s="21" t="str">
        <f t="shared" si="46"/>
        <v>м</v>
      </c>
      <c r="N47" s="22">
        <f t="shared" si="47"/>
        <v>19.5</v>
      </c>
      <c r="O47" s="16"/>
      <c r="P47" s="21">
        <f t="shared" si="48"/>
        <v>1500</v>
      </c>
      <c r="Q47" s="23">
        <f t="shared" si="49"/>
        <v>0</v>
      </c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6"/>
      <c r="B48" s="15">
        <v>40</v>
      </c>
      <c r="C48" s="25" t="s">
        <v>36</v>
      </c>
      <c r="D48" s="16" t="s">
        <v>68</v>
      </c>
      <c r="E48" s="26">
        <v>28.8</v>
      </c>
      <c r="F48" s="27">
        <v>1500</v>
      </c>
      <c r="G48" s="17">
        <f t="shared" si="45"/>
        <v>43200</v>
      </c>
      <c r="H48" s="1"/>
      <c r="I48" s="18">
        <f t="shared" si="6"/>
        <v>40</v>
      </c>
      <c r="J48" s="19" t="str">
        <f t="shared" si="7"/>
        <v xml:space="preserve">Кабель ВВГнг 2х2,5 ГОСТ </v>
      </c>
      <c r="K48" s="20"/>
      <c r="L48" s="20"/>
      <c r="M48" s="21" t="str">
        <f t="shared" si="46"/>
        <v>м</v>
      </c>
      <c r="N48" s="22">
        <f t="shared" si="47"/>
        <v>28.8</v>
      </c>
      <c r="O48" s="16"/>
      <c r="P48" s="21">
        <f t="shared" si="48"/>
        <v>1500</v>
      </c>
      <c r="Q48" s="23">
        <f t="shared" si="49"/>
        <v>0</v>
      </c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/>
      <c r="B49" s="15">
        <v>41</v>
      </c>
      <c r="C49" s="25" t="s">
        <v>37</v>
      </c>
      <c r="D49" s="16" t="s">
        <v>68</v>
      </c>
      <c r="E49" s="26">
        <v>26.1</v>
      </c>
      <c r="F49" s="27">
        <v>1500</v>
      </c>
      <c r="G49" s="17">
        <f t="shared" ref="G49:G57" si="73">E49*F49</f>
        <v>39150</v>
      </c>
      <c r="H49" s="1"/>
      <c r="I49" s="18">
        <f t="shared" si="6"/>
        <v>41</v>
      </c>
      <c r="J49" s="19" t="str">
        <f t="shared" si="7"/>
        <v>Кабель ВВГнг 3х1,5 ГОСТ</v>
      </c>
      <c r="K49" s="20"/>
      <c r="L49" s="20"/>
      <c r="M49" s="21" t="str">
        <f t="shared" ref="M49:M57" si="74">D49</f>
        <v>м</v>
      </c>
      <c r="N49" s="22">
        <f t="shared" ref="N49:N57" si="75">E49</f>
        <v>26.1</v>
      </c>
      <c r="O49" s="16"/>
      <c r="P49" s="21">
        <f t="shared" ref="P49:P57" si="76">F49</f>
        <v>1500</v>
      </c>
      <c r="Q49" s="23">
        <f t="shared" ref="Q49:Q57" si="77">O49*P49</f>
        <v>0</v>
      </c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6"/>
      <c r="B50" s="15">
        <v>42</v>
      </c>
      <c r="C50" s="25" t="s">
        <v>38</v>
      </c>
      <c r="D50" s="16" t="s">
        <v>68</v>
      </c>
      <c r="E50" s="26">
        <v>40.5</v>
      </c>
      <c r="F50" s="27">
        <v>1500</v>
      </c>
      <c r="G50" s="17">
        <f t="shared" si="73"/>
        <v>60750</v>
      </c>
      <c r="H50" s="1"/>
      <c r="I50" s="18">
        <f t="shared" si="6"/>
        <v>42</v>
      </c>
      <c r="J50" s="19" t="str">
        <f t="shared" si="7"/>
        <v xml:space="preserve">Кабель ВВГнг 3х2,5 ГОСТ </v>
      </c>
      <c r="K50" s="20"/>
      <c r="L50" s="20"/>
      <c r="M50" s="21" t="str">
        <f t="shared" si="74"/>
        <v>м</v>
      </c>
      <c r="N50" s="22">
        <f t="shared" si="75"/>
        <v>40.5</v>
      </c>
      <c r="O50" s="16"/>
      <c r="P50" s="21">
        <f t="shared" si="76"/>
        <v>1500</v>
      </c>
      <c r="Q50" s="23">
        <f t="shared" si="77"/>
        <v>0</v>
      </c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6"/>
      <c r="B51" s="15">
        <v>43</v>
      </c>
      <c r="C51" s="25" t="s">
        <v>39</v>
      </c>
      <c r="D51" s="16" t="s">
        <v>68</v>
      </c>
      <c r="E51" s="26">
        <v>45.3</v>
      </c>
      <c r="F51" s="27">
        <v>500</v>
      </c>
      <c r="G51" s="17">
        <f t="shared" si="73"/>
        <v>22650</v>
      </c>
      <c r="H51" s="1"/>
      <c r="I51" s="18">
        <f t="shared" si="6"/>
        <v>43</v>
      </c>
      <c r="J51" s="19" t="str">
        <f t="shared" si="7"/>
        <v xml:space="preserve">Кабель ВВГнг 2х4 ГОСТ </v>
      </c>
      <c r="K51" s="20"/>
      <c r="L51" s="20"/>
      <c r="M51" s="21" t="str">
        <f t="shared" si="74"/>
        <v>м</v>
      </c>
      <c r="N51" s="22">
        <f t="shared" si="75"/>
        <v>45.3</v>
      </c>
      <c r="O51" s="16"/>
      <c r="P51" s="21">
        <f t="shared" si="76"/>
        <v>500</v>
      </c>
      <c r="Q51" s="23">
        <f t="shared" si="77"/>
        <v>0</v>
      </c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6"/>
      <c r="B52" s="15">
        <v>44</v>
      </c>
      <c r="C52" s="25" t="s">
        <v>40</v>
      </c>
      <c r="D52" s="16" t="s">
        <v>68</v>
      </c>
      <c r="E52" s="26">
        <v>10.7</v>
      </c>
      <c r="F52" s="27">
        <v>500</v>
      </c>
      <c r="G52" s="17">
        <f t="shared" si="73"/>
        <v>5350</v>
      </c>
      <c r="H52" s="1"/>
      <c r="I52" s="18">
        <f t="shared" si="6"/>
        <v>44</v>
      </c>
      <c r="J52" s="19" t="str">
        <f t="shared" si="7"/>
        <v xml:space="preserve">Кабель АВВГ 2х2,5 ГОСТ </v>
      </c>
      <c r="K52" s="20"/>
      <c r="L52" s="20"/>
      <c r="M52" s="21" t="str">
        <f t="shared" si="74"/>
        <v>м</v>
      </c>
      <c r="N52" s="22">
        <f t="shared" si="75"/>
        <v>10.7</v>
      </c>
      <c r="O52" s="16"/>
      <c r="P52" s="21">
        <f t="shared" si="76"/>
        <v>500</v>
      </c>
      <c r="Q52" s="23">
        <f t="shared" si="77"/>
        <v>0</v>
      </c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6"/>
      <c r="B53" s="15">
        <v>45</v>
      </c>
      <c r="C53" s="24" t="s">
        <v>41</v>
      </c>
      <c r="D53" s="16" t="s">
        <v>68</v>
      </c>
      <c r="E53" s="26">
        <v>25.5</v>
      </c>
      <c r="F53" s="27">
        <v>2000</v>
      </c>
      <c r="G53" s="17">
        <f t="shared" si="73"/>
        <v>51000</v>
      </c>
      <c r="H53" s="1"/>
      <c r="I53" s="18">
        <f t="shared" si="6"/>
        <v>45</v>
      </c>
      <c r="J53" s="19" t="str">
        <f t="shared" si="7"/>
        <v>Провод СИП-4 2х16 ГОСТ</v>
      </c>
      <c r="K53" s="20"/>
      <c r="L53" s="20"/>
      <c r="M53" s="21" t="str">
        <f t="shared" si="74"/>
        <v>м</v>
      </c>
      <c r="N53" s="22">
        <f t="shared" si="75"/>
        <v>25.5</v>
      </c>
      <c r="O53" s="16"/>
      <c r="P53" s="21">
        <f t="shared" si="76"/>
        <v>2000</v>
      </c>
      <c r="Q53" s="23">
        <f t="shared" si="77"/>
        <v>0</v>
      </c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6"/>
      <c r="B54" s="15">
        <v>46</v>
      </c>
      <c r="C54" s="24" t="s">
        <v>42</v>
      </c>
      <c r="D54" s="16" t="s">
        <v>68</v>
      </c>
      <c r="E54" s="26">
        <v>49.5</v>
      </c>
      <c r="F54" s="27">
        <v>2000</v>
      </c>
      <c r="G54" s="17">
        <f t="shared" si="73"/>
        <v>99000</v>
      </c>
      <c r="H54" s="1"/>
      <c r="I54" s="18">
        <f t="shared" si="6"/>
        <v>46</v>
      </c>
      <c r="J54" s="19" t="str">
        <f t="shared" si="7"/>
        <v>Провод СИП-4 4х16 ГОСТ</v>
      </c>
      <c r="K54" s="20"/>
      <c r="L54" s="20"/>
      <c r="M54" s="21" t="str">
        <f t="shared" si="74"/>
        <v>м</v>
      </c>
      <c r="N54" s="22">
        <f t="shared" si="75"/>
        <v>49.5</v>
      </c>
      <c r="O54" s="16"/>
      <c r="P54" s="21">
        <f t="shared" si="76"/>
        <v>2000</v>
      </c>
      <c r="Q54" s="23">
        <f t="shared" si="77"/>
        <v>0</v>
      </c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6"/>
      <c r="B55" s="15">
        <v>47</v>
      </c>
      <c r="C55" s="24" t="s">
        <v>43</v>
      </c>
      <c r="D55" s="16" t="s">
        <v>68</v>
      </c>
      <c r="E55" s="26">
        <v>92.3</v>
      </c>
      <c r="F55" s="27">
        <v>500</v>
      </c>
      <c r="G55" s="17">
        <f t="shared" si="73"/>
        <v>46150</v>
      </c>
      <c r="H55" s="1"/>
      <c r="I55" s="18">
        <f t="shared" si="6"/>
        <v>47</v>
      </c>
      <c r="J55" s="19" t="str">
        <f t="shared" si="7"/>
        <v>Провод СИП-4 4х35 ГОСТ</v>
      </c>
      <c r="K55" s="20"/>
      <c r="L55" s="20"/>
      <c r="M55" s="21" t="str">
        <f t="shared" si="74"/>
        <v>м</v>
      </c>
      <c r="N55" s="22">
        <f t="shared" si="75"/>
        <v>92.3</v>
      </c>
      <c r="O55" s="16"/>
      <c r="P55" s="21">
        <f t="shared" si="76"/>
        <v>500</v>
      </c>
      <c r="Q55" s="23">
        <f t="shared" si="77"/>
        <v>0</v>
      </c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 x14ac:dyDescent="0.25">
      <c r="A56" s="6"/>
      <c r="B56" s="15">
        <v>48</v>
      </c>
      <c r="C56" s="24" t="s">
        <v>44</v>
      </c>
      <c r="D56" s="16" t="s">
        <v>68</v>
      </c>
      <c r="E56" s="26">
        <v>119.3</v>
      </c>
      <c r="F56" s="27">
        <v>500</v>
      </c>
      <c r="G56" s="17">
        <f t="shared" si="73"/>
        <v>59650</v>
      </c>
      <c r="H56" s="1"/>
      <c r="I56" s="18">
        <f t="shared" si="6"/>
        <v>48</v>
      </c>
      <c r="J56" s="19" t="str">
        <f t="shared" si="7"/>
        <v>Провод СИП-4 4х50 ГОСТ</v>
      </c>
      <c r="K56" s="20"/>
      <c r="L56" s="20"/>
      <c r="M56" s="21" t="str">
        <f t="shared" si="74"/>
        <v>м</v>
      </c>
      <c r="N56" s="22">
        <f t="shared" si="75"/>
        <v>119.3</v>
      </c>
      <c r="O56" s="16"/>
      <c r="P56" s="21">
        <f t="shared" si="76"/>
        <v>500</v>
      </c>
      <c r="Q56" s="23">
        <f t="shared" si="77"/>
        <v>0</v>
      </c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x14ac:dyDescent="0.25">
      <c r="A57" s="6"/>
      <c r="B57" s="15">
        <v>49</v>
      </c>
      <c r="C57" s="24" t="s">
        <v>134</v>
      </c>
      <c r="D57" s="16" t="s">
        <v>68</v>
      </c>
      <c r="E57" s="26">
        <v>184.5</v>
      </c>
      <c r="F57" s="27">
        <v>2000</v>
      </c>
      <c r="G57" s="17">
        <f t="shared" si="73"/>
        <v>369000</v>
      </c>
      <c r="H57" s="1"/>
      <c r="I57" s="18">
        <f t="shared" ref="I57:I59" si="78">B57</f>
        <v>49</v>
      </c>
      <c r="J57" s="19" t="str">
        <f t="shared" ref="J57" si="79">C57</f>
        <v>Провод СИП-2 3х70+1х70+1х16 ГОСТ</v>
      </c>
      <c r="K57" s="20"/>
      <c r="L57" s="20"/>
      <c r="M57" s="21" t="str">
        <f t="shared" si="74"/>
        <v>м</v>
      </c>
      <c r="N57" s="22">
        <f t="shared" si="75"/>
        <v>184.5</v>
      </c>
      <c r="O57" s="16"/>
      <c r="P57" s="21">
        <f t="shared" si="76"/>
        <v>2000</v>
      </c>
      <c r="Q57" s="23">
        <f t="shared" si="77"/>
        <v>0</v>
      </c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 x14ac:dyDescent="0.25">
      <c r="A58" s="6"/>
      <c r="B58" s="15">
        <v>50</v>
      </c>
      <c r="C58" s="24" t="s">
        <v>45</v>
      </c>
      <c r="D58" s="16" t="s">
        <v>68</v>
      </c>
      <c r="E58" s="26">
        <v>49.9</v>
      </c>
      <c r="F58" s="27">
        <v>500</v>
      </c>
      <c r="G58" s="17">
        <f t="shared" ref="G58:G122" si="80">E58*F58</f>
        <v>24950</v>
      </c>
      <c r="H58" s="1"/>
      <c r="I58" s="18">
        <f t="shared" si="78"/>
        <v>50</v>
      </c>
      <c r="J58" s="19" t="str">
        <f t="shared" si="7"/>
        <v>Провод СИП-3 1х70 ГОСТ</v>
      </c>
      <c r="K58" s="20"/>
      <c r="L58" s="20"/>
      <c r="M58" s="21" t="str">
        <f t="shared" ref="M58:M122" si="81">D58</f>
        <v>м</v>
      </c>
      <c r="N58" s="22">
        <f t="shared" ref="N58:N122" si="82">E58</f>
        <v>49.9</v>
      </c>
      <c r="O58" s="16"/>
      <c r="P58" s="21">
        <f t="shared" ref="P58:P151" si="83">F58</f>
        <v>500</v>
      </c>
      <c r="Q58" s="23">
        <f t="shared" ref="Q58:Q151" si="84">O58*P58</f>
        <v>0</v>
      </c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6"/>
      <c r="B59" s="15">
        <v>51</v>
      </c>
      <c r="C59" s="24" t="s">
        <v>46</v>
      </c>
      <c r="D59" s="16" t="s">
        <v>68</v>
      </c>
      <c r="E59" s="26">
        <v>43</v>
      </c>
      <c r="F59" s="27">
        <v>500</v>
      </c>
      <c r="G59" s="17">
        <f t="shared" si="80"/>
        <v>21500</v>
      </c>
      <c r="H59" s="1"/>
      <c r="I59" s="18">
        <f t="shared" si="78"/>
        <v>51</v>
      </c>
      <c r="J59" s="19" t="str">
        <f t="shared" si="7"/>
        <v>Провод ПВС 2х2,5 ГОСТ</v>
      </c>
      <c r="K59" s="20"/>
      <c r="L59" s="20"/>
      <c r="M59" s="21" t="str">
        <f t="shared" si="81"/>
        <v>м</v>
      </c>
      <c r="N59" s="22">
        <f t="shared" si="82"/>
        <v>43</v>
      </c>
      <c r="O59" s="16"/>
      <c r="P59" s="21">
        <f t="shared" si="83"/>
        <v>500</v>
      </c>
      <c r="Q59" s="23">
        <f t="shared" si="84"/>
        <v>0</v>
      </c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6"/>
      <c r="B60" s="15">
        <v>52</v>
      </c>
      <c r="C60" s="24" t="s">
        <v>135</v>
      </c>
      <c r="D60" s="16" t="s">
        <v>68</v>
      </c>
      <c r="E60" s="26">
        <v>49.3</v>
      </c>
      <c r="F60" s="27">
        <v>1000</v>
      </c>
      <c r="G60" s="17">
        <f t="shared" si="80"/>
        <v>49300</v>
      </c>
      <c r="H60" s="1"/>
      <c r="I60" s="18">
        <f t="shared" ref="I60:I62" si="85">B60</f>
        <v>52</v>
      </c>
      <c r="J60" s="19" t="str">
        <f t="shared" si="7"/>
        <v>Провод ПВС 3х2.5 ГОСТ</v>
      </c>
      <c r="K60" s="20"/>
      <c r="L60" s="20"/>
      <c r="M60" s="21" t="str">
        <f t="shared" si="81"/>
        <v>м</v>
      </c>
      <c r="N60" s="22">
        <f t="shared" si="82"/>
        <v>49.3</v>
      </c>
      <c r="O60" s="16"/>
      <c r="P60" s="21">
        <f t="shared" si="83"/>
        <v>1000</v>
      </c>
      <c r="Q60" s="23">
        <f t="shared" si="84"/>
        <v>0</v>
      </c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6"/>
      <c r="B61" s="15">
        <v>53</v>
      </c>
      <c r="C61" s="24" t="s">
        <v>136</v>
      </c>
      <c r="D61" s="16" t="s">
        <v>68</v>
      </c>
      <c r="E61" s="26">
        <v>13.7</v>
      </c>
      <c r="F61" s="27">
        <v>1000</v>
      </c>
      <c r="G61" s="17">
        <f t="shared" ref="G61" si="86">E61*F61</f>
        <v>13700</v>
      </c>
      <c r="H61" s="1"/>
      <c r="I61" s="18">
        <f t="shared" si="85"/>
        <v>53</v>
      </c>
      <c r="J61" s="19" t="str">
        <f t="shared" ref="J61" si="87">C61</f>
        <v>Провод ПуВ 1х2,5 ГОСТ</v>
      </c>
      <c r="K61" s="20"/>
      <c r="L61" s="20"/>
      <c r="M61" s="21" t="str">
        <f t="shared" ref="M61" si="88">D61</f>
        <v>м</v>
      </c>
      <c r="N61" s="22">
        <f t="shared" ref="N61" si="89">E61</f>
        <v>13.7</v>
      </c>
      <c r="O61" s="16"/>
      <c r="P61" s="21">
        <f t="shared" ref="P61" si="90">F61</f>
        <v>1000</v>
      </c>
      <c r="Q61" s="23">
        <f t="shared" ref="Q61" si="91">O61*P61</f>
        <v>0</v>
      </c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6"/>
      <c r="B62" s="15">
        <v>54</v>
      </c>
      <c r="C62" s="24" t="s">
        <v>108</v>
      </c>
      <c r="D62" s="16" t="s">
        <v>68</v>
      </c>
      <c r="E62" s="26">
        <v>21.5</v>
      </c>
      <c r="F62" s="27">
        <v>1000</v>
      </c>
      <c r="G62" s="17">
        <f t="shared" ref="G62" si="92">E62*F62</f>
        <v>21500</v>
      </c>
      <c r="H62" s="1"/>
      <c r="I62" s="18">
        <f t="shared" si="85"/>
        <v>54</v>
      </c>
      <c r="J62" s="19" t="str">
        <f t="shared" ref="J62" si="93">C62</f>
        <v>Провод ПуВ 1х4 ГОСТ</v>
      </c>
      <c r="K62" s="20"/>
      <c r="L62" s="20"/>
      <c r="M62" s="21" t="str">
        <f t="shared" ref="M62" si="94">D62</f>
        <v>м</v>
      </c>
      <c r="N62" s="22">
        <f t="shared" ref="N62" si="95">E62</f>
        <v>21.5</v>
      </c>
      <c r="O62" s="16"/>
      <c r="P62" s="21">
        <f t="shared" ref="P62" si="96">F62</f>
        <v>1000</v>
      </c>
      <c r="Q62" s="23">
        <f t="shared" ref="Q62" si="97">O62*P62</f>
        <v>0</v>
      </c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5.5" x14ac:dyDescent="0.25">
      <c r="A63" s="6"/>
      <c r="B63" s="15">
        <v>55</v>
      </c>
      <c r="C63" s="24" t="s">
        <v>132</v>
      </c>
      <c r="D63" s="16" t="s">
        <v>14</v>
      </c>
      <c r="E63" s="26">
        <v>109.5</v>
      </c>
      <c r="F63" s="27">
        <v>50</v>
      </c>
      <c r="G63" s="17">
        <f t="shared" si="80"/>
        <v>5475</v>
      </c>
      <c r="H63" s="1"/>
      <c r="I63" s="18">
        <f>B62</f>
        <v>54</v>
      </c>
      <c r="J63" s="19" t="str">
        <f t="shared" si="7"/>
        <v>Зажим анкерный ЗАБ 16-25 (РА25х100) ИЭК</v>
      </c>
      <c r="K63" s="20"/>
      <c r="L63" s="20"/>
      <c r="M63" s="21" t="str">
        <f t="shared" si="81"/>
        <v>шт.</v>
      </c>
      <c r="N63" s="22">
        <f t="shared" si="82"/>
        <v>109.5</v>
      </c>
      <c r="O63" s="16"/>
      <c r="P63" s="21">
        <f t="shared" si="83"/>
        <v>50</v>
      </c>
      <c r="Q63" s="23">
        <f t="shared" si="84"/>
        <v>0</v>
      </c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5.5" x14ac:dyDescent="0.25">
      <c r="A64" s="6"/>
      <c r="B64" s="15">
        <v>56</v>
      </c>
      <c r="C64" s="24" t="s">
        <v>47</v>
      </c>
      <c r="D64" s="16" t="s">
        <v>14</v>
      </c>
      <c r="E64" s="26">
        <v>391.5</v>
      </c>
      <c r="F64" s="27">
        <v>50</v>
      </c>
      <c r="G64" s="17">
        <f t="shared" si="80"/>
        <v>19575</v>
      </c>
      <c r="H64" s="1"/>
      <c r="I64" s="18">
        <f>B63</f>
        <v>55</v>
      </c>
      <c r="J64" s="19" t="str">
        <f t="shared" si="7"/>
        <v>Зажим анкерный ЗАН 16-35/1000 (PA 1000) ИЭК</v>
      </c>
      <c r="K64" s="20"/>
      <c r="L64" s="20"/>
      <c r="M64" s="21" t="str">
        <f t="shared" si="81"/>
        <v>шт.</v>
      </c>
      <c r="N64" s="22">
        <f t="shared" si="82"/>
        <v>391.5</v>
      </c>
      <c r="O64" s="16"/>
      <c r="P64" s="21">
        <f t="shared" si="83"/>
        <v>50</v>
      </c>
      <c r="Q64" s="23">
        <f t="shared" si="84"/>
        <v>0</v>
      </c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5.5" x14ac:dyDescent="0.25">
      <c r="A65" s="6"/>
      <c r="B65" s="15">
        <v>57</v>
      </c>
      <c r="C65" s="24" t="s">
        <v>137</v>
      </c>
      <c r="D65" s="16" t="s">
        <v>14</v>
      </c>
      <c r="E65" s="26">
        <v>450.8</v>
      </c>
      <c r="F65" s="27">
        <v>50</v>
      </c>
      <c r="G65" s="17">
        <f t="shared" ref="G65" si="98">E65*F65</f>
        <v>22540</v>
      </c>
      <c r="H65" s="1"/>
      <c r="I65" s="18">
        <f>B63</f>
        <v>55</v>
      </c>
      <c r="J65" s="19" t="str">
        <f t="shared" ref="J65" si="99">C65</f>
        <v>Зажим анкерный ЗАН 50-70/1500 ИЭК</v>
      </c>
      <c r="K65" s="20"/>
      <c r="L65" s="20"/>
      <c r="M65" s="21" t="str">
        <f t="shared" ref="M65" si="100">D65</f>
        <v>шт.</v>
      </c>
      <c r="N65" s="22">
        <f t="shared" ref="N65" si="101">E65</f>
        <v>450.8</v>
      </c>
      <c r="O65" s="16"/>
      <c r="P65" s="21">
        <f t="shared" ref="P65" si="102">F65</f>
        <v>50</v>
      </c>
      <c r="Q65" s="23">
        <f t="shared" ref="Q65" si="103">O65*P65</f>
        <v>0</v>
      </c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5.5" x14ac:dyDescent="0.25">
      <c r="A66" s="6"/>
      <c r="B66" s="15">
        <v>58</v>
      </c>
      <c r="C66" s="24" t="s">
        <v>48</v>
      </c>
      <c r="D66" s="16" t="s">
        <v>14</v>
      </c>
      <c r="E66" s="26">
        <v>123.8</v>
      </c>
      <c r="F66" s="27">
        <v>50</v>
      </c>
      <c r="G66" s="17">
        <f t="shared" si="80"/>
        <v>6190</v>
      </c>
      <c r="H66" s="1"/>
      <c r="I66" s="18">
        <f>B64</f>
        <v>56</v>
      </c>
      <c r="J66" s="19" t="str">
        <f t="shared" si="7"/>
        <v>Зажим ответвительный ЗОИ 16-70/1.5-10 ИЭК</v>
      </c>
      <c r="K66" s="20"/>
      <c r="L66" s="20"/>
      <c r="M66" s="21" t="str">
        <f t="shared" si="81"/>
        <v>шт.</v>
      </c>
      <c r="N66" s="22">
        <f t="shared" si="82"/>
        <v>123.8</v>
      </c>
      <c r="O66" s="16"/>
      <c r="P66" s="21">
        <f t="shared" si="83"/>
        <v>50</v>
      </c>
      <c r="Q66" s="23">
        <f t="shared" si="84"/>
        <v>0</v>
      </c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51" x14ac:dyDescent="0.25">
      <c r="A67" s="6"/>
      <c r="B67" s="15">
        <v>59</v>
      </c>
      <c r="C67" s="24" t="s">
        <v>49</v>
      </c>
      <c r="D67" s="16" t="s">
        <v>14</v>
      </c>
      <c r="E67" s="26">
        <v>186</v>
      </c>
      <c r="F67" s="27">
        <v>50</v>
      </c>
      <c r="G67" s="17">
        <f t="shared" si="80"/>
        <v>9300</v>
      </c>
      <c r="H67" s="1"/>
      <c r="I67" s="18">
        <f t="shared" ref="I67:I142" si="104">B65</f>
        <v>57</v>
      </c>
      <c r="J67" s="19" t="str">
        <f t="shared" si="7"/>
        <v>Зажим ответвительный изолированный ЗОИ 16-95/2,5-35 (P 645, P2X-95, SLIW15.1) ИЭК</v>
      </c>
      <c r="K67" s="20"/>
      <c r="L67" s="20"/>
      <c r="M67" s="21" t="str">
        <f t="shared" si="81"/>
        <v>шт.</v>
      </c>
      <c r="N67" s="22">
        <f t="shared" si="82"/>
        <v>186</v>
      </c>
      <c r="O67" s="16"/>
      <c r="P67" s="21">
        <f t="shared" si="83"/>
        <v>50</v>
      </c>
      <c r="Q67" s="23">
        <f t="shared" si="84"/>
        <v>0</v>
      </c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8.25" x14ac:dyDescent="0.25">
      <c r="A68" s="6"/>
      <c r="B68" s="15">
        <v>60</v>
      </c>
      <c r="C68" s="24" t="s">
        <v>138</v>
      </c>
      <c r="D68" s="16" t="s">
        <v>14</v>
      </c>
      <c r="E68" s="26">
        <v>209.3</v>
      </c>
      <c r="F68" s="27">
        <v>50</v>
      </c>
      <c r="G68" s="17">
        <f t="shared" ref="G68" si="105">E68*F68</f>
        <v>10465</v>
      </c>
      <c r="H68" s="1"/>
      <c r="I68" s="18">
        <f t="shared" si="104"/>
        <v>58</v>
      </c>
      <c r="J68" s="19" t="str">
        <f t="shared" ref="J68" si="106">C68</f>
        <v>Зажим ответвительный изолированный ЗОИ 25-95/25-95 ИЭК</v>
      </c>
      <c r="K68" s="20"/>
      <c r="L68" s="20"/>
      <c r="M68" s="21" t="str">
        <f t="shared" ref="M68" si="107">D68</f>
        <v>шт.</v>
      </c>
      <c r="N68" s="22">
        <f t="shared" ref="N68" si="108">E68</f>
        <v>209.3</v>
      </c>
      <c r="O68" s="16"/>
      <c r="P68" s="21">
        <f t="shared" ref="P68" si="109">F68</f>
        <v>50</v>
      </c>
      <c r="Q68" s="23">
        <f t="shared" ref="Q68" si="110">O68*P68</f>
        <v>0</v>
      </c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5.5" x14ac:dyDescent="0.25">
      <c r="A69" s="6"/>
      <c r="B69" s="15">
        <v>61</v>
      </c>
      <c r="C69" s="24" t="s">
        <v>75</v>
      </c>
      <c r="D69" s="16" t="s">
        <v>14</v>
      </c>
      <c r="E69" s="26">
        <v>22.2</v>
      </c>
      <c r="F69" s="27">
        <v>40</v>
      </c>
      <c r="G69" s="17">
        <f t="shared" si="80"/>
        <v>888</v>
      </c>
      <c r="H69" s="1"/>
      <c r="I69" s="18">
        <f t="shared" si="104"/>
        <v>59</v>
      </c>
      <c r="J69" s="19" t="str">
        <f t="shared" si="7"/>
        <v>Клемма СМК 222-413 строительно-монтажная</v>
      </c>
      <c r="K69" s="20"/>
      <c r="L69" s="20"/>
      <c r="M69" s="21" t="str">
        <f t="shared" si="81"/>
        <v>шт.</v>
      </c>
      <c r="N69" s="22">
        <f t="shared" si="82"/>
        <v>22.2</v>
      </c>
      <c r="O69" s="16"/>
      <c r="P69" s="21">
        <f t="shared" si="83"/>
        <v>40</v>
      </c>
      <c r="Q69" s="23">
        <f t="shared" si="84"/>
        <v>0</v>
      </c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5.5" x14ac:dyDescent="0.25">
      <c r="A70" s="6"/>
      <c r="B70" s="15">
        <v>62</v>
      </c>
      <c r="C70" s="24" t="s">
        <v>76</v>
      </c>
      <c r="D70" s="16" t="s">
        <v>14</v>
      </c>
      <c r="E70" s="26">
        <v>35.6</v>
      </c>
      <c r="F70" s="27">
        <v>40</v>
      </c>
      <c r="G70" s="17">
        <f t="shared" ref="G70:G76" si="111">E70*F70</f>
        <v>1424</v>
      </c>
      <c r="H70" s="1"/>
      <c r="I70" s="18">
        <f t="shared" si="104"/>
        <v>60</v>
      </c>
      <c r="J70" s="19" t="str">
        <f t="shared" ref="J70:J76" si="112">C70</f>
        <v>Клемма СМК 222-415 ИЭК строительно-монтажная</v>
      </c>
      <c r="K70" s="20"/>
      <c r="L70" s="20"/>
      <c r="M70" s="21" t="str">
        <f t="shared" ref="M70:M76" si="113">D70</f>
        <v>шт.</v>
      </c>
      <c r="N70" s="22">
        <f t="shared" ref="N70:N76" si="114">E70</f>
        <v>35.6</v>
      </c>
      <c r="O70" s="16"/>
      <c r="P70" s="21">
        <f t="shared" ref="P70:P76" si="115">F70</f>
        <v>40</v>
      </c>
      <c r="Q70" s="23">
        <f t="shared" ref="Q70:Q76" si="116">O70*P70</f>
        <v>0</v>
      </c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x14ac:dyDescent="0.25">
      <c r="A71" s="6"/>
      <c r="B71" s="15">
        <v>63</v>
      </c>
      <c r="C71" s="24" t="s">
        <v>139</v>
      </c>
      <c r="D71" s="16" t="s">
        <v>14</v>
      </c>
      <c r="E71" s="26">
        <v>9.5500000000000007</v>
      </c>
      <c r="F71" s="27">
        <v>40</v>
      </c>
      <c r="G71" s="17">
        <f t="shared" si="111"/>
        <v>382</v>
      </c>
      <c r="H71" s="1"/>
      <c r="I71" s="18">
        <f>B67</f>
        <v>59</v>
      </c>
      <c r="J71" s="19" t="str">
        <f t="shared" si="112"/>
        <v>Наконечник ТА 16- 8-5,4 (КВТ)</v>
      </c>
      <c r="K71" s="20"/>
      <c r="L71" s="20"/>
      <c r="M71" s="21" t="str">
        <f t="shared" si="113"/>
        <v>шт.</v>
      </c>
      <c r="N71" s="22">
        <f t="shared" si="114"/>
        <v>9.5500000000000007</v>
      </c>
      <c r="O71" s="16"/>
      <c r="P71" s="21">
        <f t="shared" si="115"/>
        <v>40</v>
      </c>
      <c r="Q71" s="23">
        <f t="shared" si="116"/>
        <v>0</v>
      </c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6"/>
      <c r="B72" s="15">
        <v>64</v>
      </c>
      <c r="C72" s="24" t="s">
        <v>140</v>
      </c>
      <c r="D72" s="16" t="s">
        <v>14</v>
      </c>
      <c r="E72" s="26">
        <v>11.4</v>
      </c>
      <c r="F72" s="27">
        <v>40</v>
      </c>
      <c r="G72" s="17">
        <f t="shared" ref="G72" si="117">E72*F72</f>
        <v>456</v>
      </c>
      <c r="H72" s="1"/>
      <c r="I72" s="18">
        <f>B68</f>
        <v>60</v>
      </c>
      <c r="J72" s="19" t="str">
        <f t="shared" ref="J72" si="118">C72</f>
        <v>Наконечник ТА 25- 8-7 (КВТ)</v>
      </c>
      <c r="K72" s="20"/>
      <c r="L72" s="20"/>
      <c r="M72" s="21" t="str">
        <f t="shared" ref="M72" si="119">D72</f>
        <v>шт.</v>
      </c>
      <c r="N72" s="22">
        <f t="shared" ref="N72" si="120">E72</f>
        <v>11.4</v>
      </c>
      <c r="O72" s="16"/>
      <c r="P72" s="21">
        <f t="shared" ref="P72" si="121">F72</f>
        <v>40</v>
      </c>
      <c r="Q72" s="23">
        <f t="shared" ref="Q72" si="122">O72*P72</f>
        <v>0</v>
      </c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6"/>
      <c r="B73" s="15">
        <v>65</v>
      </c>
      <c r="C73" s="24" t="s">
        <v>141</v>
      </c>
      <c r="D73" s="16" t="s">
        <v>14</v>
      </c>
      <c r="E73" s="26">
        <v>13.9</v>
      </c>
      <c r="F73" s="27">
        <v>40</v>
      </c>
      <c r="G73" s="17">
        <f t="shared" si="111"/>
        <v>556</v>
      </c>
      <c r="H73" s="1"/>
      <c r="I73" s="18">
        <f>B69</f>
        <v>61</v>
      </c>
      <c r="J73" s="19" t="str">
        <f t="shared" si="112"/>
        <v>Наконечник ТА 35 -10-8 (КВТ)</v>
      </c>
      <c r="K73" s="20"/>
      <c r="L73" s="20"/>
      <c r="M73" s="21" t="str">
        <f t="shared" si="113"/>
        <v>шт.</v>
      </c>
      <c r="N73" s="22">
        <f t="shared" si="114"/>
        <v>13.9</v>
      </c>
      <c r="O73" s="16"/>
      <c r="P73" s="21">
        <f t="shared" si="115"/>
        <v>40</v>
      </c>
      <c r="Q73" s="23">
        <f t="shared" si="116"/>
        <v>0</v>
      </c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38.25" x14ac:dyDescent="0.25">
      <c r="A74" s="6"/>
      <c r="B74" s="15">
        <v>66</v>
      </c>
      <c r="C74" s="24" t="s">
        <v>109</v>
      </c>
      <c r="D74" s="16" t="s">
        <v>110</v>
      </c>
      <c r="E74" s="26">
        <v>170.3</v>
      </c>
      <c r="F74" s="27">
        <v>10</v>
      </c>
      <c r="G74" s="17">
        <f t="shared" ref="G74" si="123">E74*F74</f>
        <v>1703</v>
      </c>
      <c r="H74" s="1"/>
      <c r="I74" s="18">
        <f>B66</f>
        <v>58</v>
      </c>
      <c r="J74" s="19" t="str">
        <f t="shared" ref="J74" si="124">C74</f>
        <v>Гильза соединительная изолированная ГСИ 2,5 (упак. 50 шт.)</v>
      </c>
      <c r="K74" s="20"/>
      <c r="L74" s="20"/>
      <c r="M74" s="21" t="str">
        <f t="shared" ref="M74" si="125">D74</f>
        <v>упак.</v>
      </c>
      <c r="N74" s="22">
        <f t="shared" ref="N74" si="126">E74</f>
        <v>170.3</v>
      </c>
      <c r="O74" s="16"/>
      <c r="P74" s="21">
        <f t="shared" ref="P74" si="127">F74</f>
        <v>10</v>
      </c>
      <c r="Q74" s="23">
        <f t="shared" ref="Q74" si="128">O74*P74</f>
        <v>0</v>
      </c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6"/>
      <c r="B75" s="15">
        <v>67</v>
      </c>
      <c r="C75" s="24" t="s">
        <v>111</v>
      </c>
      <c r="D75" s="16" t="s">
        <v>14</v>
      </c>
      <c r="E75" s="26">
        <v>22</v>
      </c>
      <c r="F75" s="27">
        <v>100</v>
      </c>
      <c r="G75" s="17">
        <f t="shared" si="111"/>
        <v>2200</v>
      </c>
      <c r="H75" s="1"/>
      <c r="I75" s="18">
        <f>B70</f>
        <v>62</v>
      </c>
      <c r="J75" s="19" t="str">
        <f t="shared" si="112"/>
        <v>Сжим У731М (4-10/1,5-10)</v>
      </c>
      <c r="K75" s="20"/>
      <c r="L75" s="20"/>
      <c r="M75" s="21" t="str">
        <f t="shared" si="113"/>
        <v>шт.</v>
      </c>
      <c r="N75" s="22">
        <f t="shared" si="114"/>
        <v>22</v>
      </c>
      <c r="O75" s="16"/>
      <c r="P75" s="21">
        <f t="shared" si="115"/>
        <v>100</v>
      </c>
      <c r="Q75" s="23">
        <f t="shared" si="116"/>
        <v>0</v>
      </c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38.25" x14ac:dyDescent="0.25">
      <c r="A76" s="6"/>
      <c r="B76" s="15">
        <v>68</v>
      </c>
      <c r="C76" s="24" t="s">
        <v>77</v>
      </c>
      <c r="D76" s="16" t="s">
        <v>14</v>
      </c>
      <c r="E76" s="26">
        <v>34.299999999999997</v>
      </c>
      <c r="F76" s="27">
        <v>20</v>
      </c>
      <c r="G76" s="17">
        <f t="shared" si="111"/>
        <v>686</v>
      </c>
      <c r="H76" s="1"/>
      <c r="I76" s="18">
        <f>B73</f>
        <v>65</v>
      </c>
      <c r="J76" s="19" t="str">
        <f t="shared" si="112"/>
        <v>Коробка распределительная 65х40 для наружного монтажа IP55 HEGEL</v>
      </c>
      <c r="K76" s="20"/>
      <c r="L76" s="20"/>
      <c r="M76" s="21" t="str">
        <f t="shared" si="113"/>
        <v>шт.</v>
      </c>
      <c r="N76" s="22">
        <f t="shared" si="114"/>
        <v>34.299999999999997</v>
      </c>
      <c r="O76" s="16"/>
      <c r="P76" s="21">
        <f t="shared" si="115"/>
        <v>20</v>
      </c>
      <c r="Q76" s="23">
        <f t="shared" si="116"/>
        <v>0</v>
      </c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38.25" x14ac:dyDescent="0.25">
      <c r="A77" s="6"/>
      <c r="B77" s="15">
        <v>69</v>
      </c>
      <c r="C77" s="24" t="s">
        <v>78</v>
      </c>
      <c r="D77" s="16" t="s">
        <v>14</v>
      </c>
      <c r="E77" s="26">
        <v>40.9</v>
      </c>
      <c r="F77" s="27">
        <v>20</v>
      </c>
      <c r="G77" s="17">
        <f t="shared" ref="G77:G80" si="129">E77*F77</f>
        <v>818</v>
      </c>
      <c r="H77" s="1"/>
      <c r="I77" s="18">
        <f t="shared" si="104"/>
        <v>67</v>
      </c>
      <c r="J77" s="19" t="str">
        <f t="shared" ref="J77:J80" si="130">C77</f>
        <v>Коробка распределительная 70х70х40мм для наружного монтажа IP55 HEGEL</v>
      </c>
      <c r="K77" s="20"/>
      <c r="L77" s="20"/>
      <c r="M77" s="21" t="str">
        <f t="shared" ref="M77:M80" si="131">D77</f>
        <v>шт.</v>
      </c>
      <c r="N77" s="22">
        <f t="shared" ref="N77:N80" si="132">E77</f>
        <v>40.9</v>
      </c>
      <c r="O77" s="16"/>
      <c r="P77" s="21">
        <f t="shared" ref="P77:P80" si="133">F77</f>
        <v>20</v>
      </c>
      <c r="Q77" s="23">
        <f t="shared" ref="Q77:Q80" si="134">O77*P77</f>
        <v>0</v>
      </c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5.5" x14ac:dyDescent="0.25">
      <c r="A78" s="6"/>
      <c r="B78" s="15">
        <v>70</v>
      </c>
      <c r="C78" s="24" t="s">
        <v>79</v>
      </c>
      <c r="D78" s="16" t="s">
        <v>68</v>
      </c>
      <c r="E78" s="26">
        <v>14.2</v>
      </c>
      <c r="F78" s="27">
        <v>50</v>
      </c>
      <c r="G78" s="17">
        <f t="shared" si="129"/>
        <v>710</v>
      </c>
      <c r="H78" s="1"/>
      <c r="I78" s="18">
        <f t="shared" si="104"/>
        <v>68</v>
      </c>
      <c r="J78" s="19" t="str">
        <f t="shared" si="130"/>
        <v>Кабель-канал 15х10 белый Элекор ИЭК</v>
      </c>
      <c r="K78" s="20"/>
      <c r="L78" s="20"/>
      <c r="M78" s="21" t="str">
        <f t="shared" si="131"/>
        <v>м</v>
      </c>
      <c r="N78" s="22">
        <f t="shared" si="132"/>
        <v>14.2</v>
      </c>
      <c r="O78" s="16"/>
      <c r="P78" s="21">
        <f t="shared" si="133"/>
        <v>50</v>
      </c>
      <c r="Q78" s="23">
        <f t="shared" si="134"/>
        <v>0</v>
      </c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5.5" x14ac:dyDescent="0.25">
      <c r="A79" s="6"/>
      <c r="B79" s="15">
        <v>71</v>
      </c>
      <c r="C79" s="24" t="s">
        <v>80</v>
      </c>
      <c r="D79" s="16" t="s">
        <v>68</v>
      </c>
      <c r="E79" s="26">
        <v>18.3</v>
      </c>
      <c r="F79" s="27">
        <v>50</v>
      </c>
      <c r="G79" s="17">
        <f t="shared" si="129"/>
        <v>915</v>
      </c>
      <c r="H79" s="1"/>
      <c r="I79" s="18">
        <f t="shared" si="104"/>
        <v>69</v>
      </c>
      <c r="J79" s="19" t="str">
        <f t="shared" si="130"/>
        <v>Кабель-канал 20x10мм белый ЭЛЕКОР ИЭК</v>
      </c>
      <c r="K79" s="20"/>
      <c r="L79" s="20"/>
      <c r="M79" s="21" t="str">
        <f t="shared" si="131"/>
        <v>м</v>
      </c>
      <c r="N79" s="22">
        <f t="shared" si="132"/>
        <v>18.3</v>
      </c>
      <c r="O79" s="16"/>
      <c r="P79" s="21">
        <f t="shared" si="133"/>
        <v>50</v>
      </c>
      <c r="Q79" s="23">
        <f t="shared" si="134"/>
        <v>0</v>
      </c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5.5" x14ac:dyDescent="0.25">
      <c r="A80" s="6"/>
      <c r="B80" s="15">
        <v>72</v>
      </c>
      <c r="C80" s="24" t="s">
        <v>81</v>
      </c>
      <c r="D80" s="16" t="s">
        <v>68</v>
      </c>
      <c r="E80" s="26">
        <v>18.3</v>
      </c>
      <c r="F80" s="27">
        <v>50</v>
      </c>
      <c r="G80" s="17">
        <f t="shared" si="129"/>
        <v>915</v>
      </c>
      <c r="H80" s="1"/>
      <c r="I80" s="18">
        <f t="shared" si="104"/>
        <v>70</v>
      </c>
      <c r="J80" s="19" t="str">
        <f t="shared" si="130"/>
        <v>Кабель-канал 16x16мм белый ЭЛЕКОР ИЭК</v>
      </c>
      <c r="K80" s="20"/>
      <c r="L80" s="20"/>
      <c r="M80" s="21" t="str">
        <f t="shared" si="131"/>
        <v>м</v>
      </c>
      <c r="N80" s="22">
        <f t="shared" si="132"/>
        <v>18.3</v>
      </c>
      <c r="O80" s="16"/>
      <c r="P80" s="21">
        <f t="shared" si="133"/>
        <v>50</v>
      </c>
      <c r="Q80" s="23">
        <f t="shared" si="134"/>
        <v>0</v>
      </c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5.5" x14ac:dyDescent="0.25">
      <c r="A81" s="6"/>
      <c r="B81" s="15">
        <v>73</v>
      </c>
      <c r="C81" s="24" t="s">
        <v>82</v>
      </c>
      <c r="D81" s="16" t="s">
        <v>68</v>
      </c>
      <c r="E81" s="26">
        <v>27.85</v>
      </c>
      <c r="F81" s="27">
        <v>50</v>
      </c>
      <c r="G81" s="17">
        <f t="shared" ref="G81:G93" si="135">E81*F81</f>
        <v>1392.5</v>
      </c>
      <c r="H81" s="1"/>
      <c r="I81" s="18">
        <f t="shared" si="104"/>
        <v>71</v>
      </c>
      <c r="J81" s="19" t="str">
        <f t="shared" ref="J81:J93" si="136">C81</f>
        <v>Кабель-канал 25x16мм белый ЭЛЕКОР ИЭК</v>
      </c>
      <c r="K81" s="20"/>
      <c r="L81" s="20"/>
      <c r="M81" s="21" t="str">
        <f t="shared" ref="M81:M93" si="137">D81</f>
        <v>м</v>
      </c>
      <c r="N81" s="22">
        <f t="shared" ref="N81:N93" si="138">E81</f>
        <v>27.85</v>
      </c>
      <c r="O81" s="16"/>
      <c r="P81" s="21">
        <f t="shared" ref="P81:P93" si="139">F81</f>
        <v>50</v>
      </c>
      <c r="Q81" s="23">
        <f t="shared" ref="Q81:Q93" si="140">O81*P81</f>
        <v>0</v>
      </c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38.25" x14ac:dyDescent="0.25">
      <c r="A82" s="6"/>
      <c r="B82" s="15">
        <v>74</v>
      </c>
      <c r="C82" s="24" t="s">
        <v>96</v>
      </c>
      <c r="D82" s="16" t="s">
        <v>68</v>
      </c>
      <c r="E82" s="26">
        <v>5.65</v>
      </c>
      <c r="F82" s="27">
        <v>1000</v>
      </c>
      <c r="G82" s="17">
        <f t="shared" si="135"/>
        <v>5650</v>
      </c>
      <c r="H82" s="1"/>
      <c r="I82" s="18">
        <f t="shared" si="104"/>
        <v>72</v>
      </c>
      <c r="J82" s="19" t="str">
        <f t="shared" si="136"/>
        <v>Труба гофрированная ПВХ 20мм с протяжкой серая (100м)</v>
      </c>
      <c r="K82" s="20"/>
      <c r="L82" s="20"/>
      <c r="M82" s="21" t="str">
        <f t="shared" si="137"/>
        <v>м</v>
      </c>
      <c r="N82" s="22">
        <f t="shared" si="138"/>
        <v>5.65</v>
      </c>
      <c r="O82" s="16"/>
      <c r="P82" s="21">
        <f t="shared" si="139"/>
        <v>1000</v>
      </c>
      <c r="Q82" s="23">
        <f t="shared" si="140"/>
        <v>0</v>
      </c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38.25" x14ac:dyDescent="0.25">
      <c r="A83" s="6"/>
      <c r="B83" s="15">
        <v>75</v>
      </c>
      <c r="C83" s="24" t="s">
        <v>96</v>
      </c>
      <c r="D83" s="16" t="s">
        <v>68</v>
      </c>
      <c r="E83" s="26">
        <v>7.3</v>
      </c>
      <c r="F83" s="27">
        <v>1000</v>
      </c>
      <c r="G83" s="17">
        <f t="shared" si="135"/>
        <v>7300</v>
      </c>
      <c r="H83" s="1"/>
      <c r="I83" s="18">
        <f t="shared" si="104"/>
        <v>73</v>
      </c>
      <c r="J83" s="19" t="str">
        <f t="shared" si="136"/>
        <v>Труба гофрированная ПВХ 20мм с протяжкой серая (100м)</v>
      </c>
      <c r="K83" s="20"/>
      <c r="L83" s="20"/>
      <c r="M83" s="21" t="str">
        <f t="shared" si="137"/>
        <v>м</v>
      </c>
      <c r="N83" s="22">
        <f t="shared" si="138"/>
        <v>7.3</v>
      </c>
      <c r="O83" s="16"/>
      <c r="P83" s="21">
        <f t="shared" si="139"/>
        <v>1000</v>
      </c>
      <c r="Q83" s="23">
        <f t="shared" si="140"/>
        <v>0</v>
      </c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38.25" x14ac:dyDescent="0.25">
      <c r="A84" s="6"/>
      <c r="B84" s="15">
        <v>76</v>
      </c>
      <c r="C84" s="24" t="s">
        <v>142</v>
      </c>
      <c r="D84" s="16" t="s">
        <v>68</v>
      </c>
      <c r="E84" s="26">
        <v>11.5</v>
      </c>
      <c r="F84" s="27">
        <v>1000</v>
      </c>
      <c r="G84" s="17">
        <f t="shared" ref="G84:G85" si="141">E84*F84</f>
        <v>11500</v>
      </c>
      <c r="H84" s="1"/>
      <c r="I84" s="18">
        <f t="shared" ref="I84:I85" si="142">B82</f>
        <v>74</v>
      </c>
      <c r="J84" s="19" t="str">
        <f t="shared" ref="J84:J85" si="143">C84</f>
        <v>Труба гофрированная ПВХ 25мм с протяжкой серая (50м)</v>
      </c>
      <c r="K84" s="20"/>
      <c r="L84" s="20"/>
      <c r="M84" s="21" t="str">
        <f t="shared" ref="M84:M85" si="144">D84</f>
        <v>м</v>
      </c>
      <c r="N84" s="22">
        <f t="shared" ref="N84:N85" si="145">E84</f>
        <v>11.5</v>
      </c>
      <c r="O84" s="16"/>
      <c r="P84" s="21">
        <f t="shared" ref="P84:P85" si="146">F84</f>
        <v>1000</v>
      </c>
      <c r="Q84" s="23">
        <f t="shared" ref="Q84:Q85" si="147">O84*P84</f>
        <v>0</v>
      </c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38.25" x14ac:dyDescent="0.25">
      <c r="A85" s="6"/>
      <c r="B85" s="15">
        <v>77</v>
      </c>
      <c r="C85" s="24" t="s">
        <v>143</v>
      </c>
      <c r="D85" s="16" t="s">
        <v>68</v>
      </c>
      <c r="E85" s="26">
        <v>11.5</v>
      </c>
      <c r="F85" s="27">
        <v>1000</v>
      </c>
      <c r="G85" s="17">
        <f t="shared" si="141"/>
        <v>11500</v>
      </c>
      <c r="H85" s="1"/>
      <c r="I85" s="18">
        <f t="shared" si="142"/>
        <v>75</v>
      </c>
      <c r="J85" s="19" t="str">
        <f t="shared" si="143"/>
        <v>Труба гофрированная ПНД 16 мм с протяжкой оранжевая (100м)</v>
      </c>
      <c r="K85" s="20"/>
      <c r="L85" s="20"/>
      <c r="M85" s="21" t="str">
        <f t="shared" si="144"/>
        <v>м</v>
      </c>
      <c r="N85" s="22">
        <f t="shared" si="145"/>
        <v>11.5</v>
      </c>
      <c r="O85" s="16"/>
      <c r="P85" s="21">
        <f t="shared" si="146"/>
        <v>1000</v>
      </c>
      <c r="Q85" s="23">
        <f t="shared" si="147"/>
        <v>0</v>
      </c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38.25" x14ac:dyDescent="0.25">
      <c r="A86" s="6"/>
      <c r="B86" s="15">
        <v>78</v>
      </c>
      <c r="C86" s="24" t="s">
        <v>144</v>
      </c>
      <c r="D86" s="16" t="s">
        <v>68</v>
      </c>
      <c r="E86" s="26">
        <v>14.5</v>
      </c>
      <c r="F86" s="27">
        <v>1000</v>
      </c>
      <c r="G86" s="17">
        <f t="shared" ref="G86:G87" si="148">E86*F86</f>
        <v>14500</v>
      </c>
      <c r="H86" s="1"/>
      <c r="I86" s="18">
        <f t="shared" ref="I86:I87" si="149">B84</f>
        <v>76</v>
      </c>
      <c r="J86" s="19" t="str">
        <f t="shared" ref="J86:J87" si="150">C86</f>
        <v>Труба гофрированная ПНД 20 мм с протяжкой оранжевая (100м)</v>
      </c>
      <c r="K86" s="20"/>
      <c r="L86" s="20"/>
      <c r="M86" s="21" t="str">
        <f t="shared" ref="M86:M87" si="151">D86</f>
        <v>м</v>
      </c>
      <c r="N86" s="22">
        <f t="shared" ref="N86:N87" si="152">E86</f>
        <v>14.5</v>
      </c>
      <c r="O86" s="16"/>
      <c r="P86" s="21">
        <f t="shared" ref="P86:P87" si="153">F86</f>
        <v>1000</v>
      </c>
      <c r="Q86" s="23">
        <f t="shared" ref="Q86:Q87" si="154">O86*P86</f>
        <v>0</v>
      </c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38.25" x14ac:dyDescent="0.25">
      <c r="A87" s="6"/>
      <c r="B87" s="15">
        <v>79</v>
      </c>
      <c r="C87" s="24" t="s">
        <v>145</v>
      </c>
      <c r="D87" s="16" t="s">
        <v>68</v>
      </c>
      <c r="E87" s="26">
        <v>19.7</v>
      </c>
      <c r="F87" s="27">
        <v>1000</v>
      </c>
      <c r="G87" s="17">
        <f t="shared" si="148"/>
        <v>19700</v>
      </c>
      <c r="H87" s="1"/>
      <c r="I87" s="18">
        <f t="shared" si="149"/>
        <v>77</v>
      </c>
      <c r="J87" s="19" t="str">
        <f t="shared" si="150"/>
        <v>Труба гофрированная ПНД 25 мм с протяжкой оранжевая (50м)</v>
      </c>
      <c r="K87" s="20"/>
      <c r="L87" s="20"/>
      <c r="M87" s="21" t="str">
        <f t="shared" si="151"/>
        <v>м</v>
      </c>
      <c r="N87" s="22">
        <f t="shared" si="152"/>
        <v>19.7</v>
      </c>
      <c r="O87" s="16"/>
      <c r="P87" s="21">
        <f t="shared" si="153"/>
        <v>1000</v>
      </c>
      <c r="Q87" s="23">
        <f t="shared" si="154"/>
        <v>0</v>
      </c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6"/>
      <c r="B88" s="15">
        <v>80</v>
      </c>
      <c r="C88" s="24" t="s">
        <v>112</v>
      </c>
      <c r="D88" s="16" t="s">
        <v>14</v>
      </c>
      <c r="E88" s="26">
        <v>33.5</v>
      </c>
      <c r="F88" s="27">
        <v>50</v>
      </c>
      <c r="G88" s="17">
        <f t="shared" si="135"/>
        <v>1675</v>
      </c>
      <c r="H88" s="1"/>
      <c r="I88" s="18">
        <f>B82</f>
        <v>74</v>
      </c>
      <c r="J88" s="19" t="str">
        <f t="shared" si="136"/>
        <v>Изолента ПВХ 15мм 20м</v>
      </c>
      <c r="K88" s="20"/>
      <c r="L88" s="20"/>
      <c r="M88" s="21" t="str">
        <f t="shared" si="137"/>
        <v>шт.</v>
      </c>
      <c r="N88" s="22">
        <f t="shared" si="138"/>
        <v>33.5</v>
      </c>
      <c r="O88" s="16"/>
      <c r="P88" s="21">
        <f t="shared" si="139"/>
        <v>50</v>
      </c>
      <c r="Q88" s="23">
        <f t="shared" si="140"/>
        <v>0</v>
      </c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6"/>
      <c r="B89" s="15">
        <v>81</v>
      </c>
      <c r="C89" s="24" t="s">
        <v>113</v>
      </c>
      <c r="D89" s="16" t="s">
        <v>14</v>
      </c>
      <c r="E89" s="26">
        <v>49.5</v>
      </c>
      <c r="F89" s="27">
        <v>70</v>
      </c>
      <c r="G89" s="17">
        <f t="shared" si="135"/>
        <v>3465</v>
      </c>
      <c r="H89" s="1"/>
      <c r="I89" s="18">
        <f>B83</f>
        <v>75</v>
      </c>
      <c r="J89" s="19" t="str">
        <f t="shared" si="136"/>
        <v>Изолента ПВХ 19мм*20м(Р)</v>
      </c>
      <c r="K89" s="20"/>
      <c r="L89" s="20"/>
      <c r="M89" s="21" t="str">
        <f t="shared" si="137"/>
        <v>шт.</v>
      </c>
      <c r="N89" s="22">
        <f t="shared" si="138"/>
        <v>49.5</v>
      </c>
      <c r="O89" s="16"/>
      <c r="P89" s="21">
        <f t="shared" si="139"/>
        <v>70</v>
      </c>
      <c r="Q89" s="23">
        <f t="shared" si="140"/>
        <v>0</v>
      </c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38.25" x14ac:dyDescent="0.25">
      <c r="A90" s="6"/>
      <c r="B90" s="15">
        <v>82</v>
      </c>
      <c r="C90" s="24" t="s">
        <v>146</v>
      </c>
      <c r="D90" s="16" t="s">
        <v>110</v>
      </c>
      <c r="E90" s="26">
        <v>28</v>
      </c>
      <c r="F90" s="27">
        <v>80</v>
      </c>
      <c r="G90" s="17">
        <f t="shared" si="135"/>
        <v>2240</v>
      </c>
      <c r="H90" s="1"/>
      <c r="I90" s="18">
        <f>B84</f>
        <v>76</v>
      </c>
      <c r="J90" s="19" t="str">
        <f t="shared" si="136"/>
        <v>Набор термоусадочных трубок 6/3 (7 цветов по 3шт) 10см Navigator</v>
      </c>
      <c r="K90" s="20"/>
      <c r="L90" s="20"/>
      <c r="M90" s="21" t="str">
        <f t="shared" si="137"/>
        <v>упак.</v>
      </c>
      <c r="N90" s="22">
        <f t="shared" si="138"/>
        <v>28</v>
      </c>
      <c r="O90" s="16"/>
      <c r="P90" s="21">
        <f t="shared" si="139"/>
        <v>80</v>
      </c>
      <c r="Q90" s="23">
        <f t="shared" si="140"/>
        <v>0</v>
      </c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38.25" x14ac:dyDescent="0.25">
      <c r="A91" s="6"/>
      <c r="B91" s="15">
        <v>83</v>
      </c>
      <c r="C91" s="24" t="s">
        <v>147</v>
      </c>
      <c r="D91" s="16" t="s">
        <v>110</v>
      </c>
      <c r="E91" s="26">
        <v>34.5</v>
      </c>
      <c r="F91" s="27">
        <v>80</v>
      </c>
      <c r="G91" s="17">
        <f t="shared" si="135"/>
        <v>2760</v>
      </c>
      <c r="H91" s="1"/>
      <c r="I91" s="18">
        <f>B85</f>
        <v>77</v>
      </c>
      <c r="J91" s="19" t="str">
        <f t="shared" si="136"/>
        <v>Набор термоусадочных трубок 10/5 (7 цветов по 3шт) 10см Navigator</v>
      </c>
      <c r="K91" s="20"/>
      <c r="L91" s="20"/>
      <c r="M91" s="21" t="str">
        <f t="shared" si="137"/>
        <v>упак.</v>
      </c>
      <c r="N91" s="22">
        <f t="shared" si="138"/>
        <v>34.5</v>
      </c>
      <c r="O91" s="16"/>
      <c r="P91" s="21">
        <f t="shared" si="139"/>
        <v>80</v>
      </c>
      <c r="Q91" s="23">
        <f t="shared" si="140"/>
        <v>0</v>
      </c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38.25" x14ac:dyDescent="0.25">
      <c r="A92" s="6"/>
      <c r="B92" s="15">
        <v>84</v>
      </c>
      <c r="C92" s="24" t="s">
        <v>148</v>
      </c>
      <c r="D92" s="16" t="s">
        <v>110</v>
      </c>
      <c r="E92" s="26">
        <v>41</v>
      </c>
      <c r="F92" s="27">
        <v>80</v>
      </c>
      <c r="G92" s="17">
        <f t="shared" si="135"/>
        <v>3280</v>
      </c>
      <c r="H92" s="1"/>
      <c r="I92" s="18">
        <f t="shared" ref="I92:I93" si="155">B90</f>
        <v>82</v>
      </c>
      <c r="J92" s="19" t="str">
        <f t="shared" si="136"/>
        <v>Набор термоусадочных трубок 12/6 (7 цветов по 3шт) 10см Navigator</v>
      </c>
      <c r="K92" s="20"/>
      <c r="L92" s="20"/>
      <c r="M92" s="21" t="str">
        <f t="shared" si="137"/>
        <v>упак.</v>
      </c>
      <c r="N92" s="22">
        <f t="shared" si="138"/>
        <v>41</v>
      </c>
      <c r="O92" s="16"/>
      <c r="P92" s="21">
        <f t="shared" si="139"/>
        <v>80</v>
      </c>
      <c r="Q92" s="23">
        <f t="shared" si="140"/>
        <v>0</v>
      </c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38.25" x14ac:dyDescent="0.25">
      <c r="A93" s="6"/>
      <c r="B93" s="15">
        <v>85</v>
      </c>
      <c r="C93" s="24" t="s">
        <v>149</v>
      </c>
      <c r="D93" s="16" t="s">
        <v>110</v>
      </c>
      <c r="E93" s="26">
        <v>66.5</v>
      </c>
      <c r="F93" s="27">
        <v>80</v>
      </c>
      <c r="G93" s="17">
        <f t="shared" si="135"/>
        <v>5320</v>
      </c>
      <c r="H93" s="1"/>
      <c r="I93" s="18">
        <f t="shared" si="155"/>
        <v>83</v>
      </c>
      <c r="J93" s="19" t="str">
        <f t="shared" si="136"/>
        <v>Набор термоусадочных трубок 16/8 (7 цветов по 3шт) 10см Navigator</v>
      </c>
      <c r="K93" s="20"/>
      <c r="L93" s="20"/>
      <c r="M93" s="21" t="str">
        <f t="shared" si="137"/>
        <v>упак.</v>
      </c>
      <c r="N93" s="22">
        <f t="shared" si="138"/>
        <v>66.5</v>
      </c>
      <c r="O93" s="16"/>
      <c r="P93" s="21">
        <f t="shared" si="139"/>
        <v>80</v>
      </c>
      <c r="Q93" s="23">
        <f t="shared" si="140"/>
        <v>0</v>
      </c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5.5" x14ac:dyDescent="0.25">
      <c r="A94" s="6"/>
      <c r="B94" s="15">
        <v>86</v>
      </c>
      <c r="C94" s="24" t="s">
        <v>114</v>
      </c>
      <c r="D94" s="16" t="s">
        <v>110</v>
      </c>
      <c r="E94" s="26">
        <v>170.3</v>
      </c>
      <c r="F94" s="27">
        <v>50</v>
      </c>
      <c r="G94" s="17">
        <f t="shared" ref="G94:G95" si="156">E94*F94</f>
        <v>8515</v>
      </c>
      <c r="H94" s="1"/>
      <c r="I94" s="18">
        <f>B88</f>
        <v>80</v>
      </c>
      <c r="J94" s="19" t="str">
        <f t="shared" ref="J94:J95" si="157">C94</f>
        <v>Стяжки нейлоновые 4,8-5х300 черный 100шт/уп</v>
      </c>
      <c r="K94" s="20"/>
      <c r="L94" s="20"/>
      <c r="M94" s="21" t="str">
        <f t="shared" ref="M94:M95" si="158">D94</f>
        <v>упак.</v>
      </c>
      <c r="N94" s="22">
        <f t="shared" ref="N94:N95" si="159">E94</f>
        <v>170.3</v>
      </c>
      <c r="O94" s="16"/>
      <c r="P94" s="21">
        <f t="shared" ref="P94:P95" si="160">F94</f>
        <v>50</v>
      </c>
      <c r="Q94" s="23">
        <f t="shared" ref="Q94:Q95" si="161">O94*P94</f>
        <v>0</v>
      </c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5.5" x14ac:dyDescent="0.25">
      <c r="A95" s="6"/>
      <c r="B95" s="15">
        <v>87</v>
      </c>
      <c r="C95" s="24" t="s">
        <v>115</v>
      </c>
      <c r="D95" s="16" t="s">
        <v>110</v>
      </c>
      <c r="E95" s="26">
        <v>78</v>
      </c>
      <c r="F95" s="27">
        <v>50</v>
      </c>
      <c r="G95" s="17">
        <f t="shared" si="156"/>
        <v>3900</v>
      </c>
      <c r="H95" s="1"/>
      <c r="I95" s="18">
        <f>B89</f>
        <v>81</v>
      </c>
      <c r="J95" s="19" t="str">
        <f t="shared" si="157"/>
        <v>Стяжки нейлоновые 3,6-4х150 черный 100шт/уп</v>
      </c>
      <c r="K95" s="20"/>
      <c r="L95" s="20"/>
      <c r="M95" s="21" t="str">
        <f t="shared" si="158"/>
        <v>упак.</v>
      </c>
      <c r="N95" s="22">
        <f t="shared" si="159"/>
        <v>78</v>
      </c>
      <c r="O95" s="16"/>
      <c r="P95" s="21">
        <f t="shared" si="160"/>
        <v>50</v>
      </c>
      <c r="Q95" s="23">
        <f t="shared" si="161"/>
        <v>0</v>
      </c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5.5" x14ac:dyDescent="0.25">
      <c r="A96" s="6"/>
      <c r="B96" s="15">
        <v>88</v>
      </c>
      <c r="C96" s="24" t="s">
        <v>116</v>
      </c>
      <c r="D96" s="16" t="s">
        <v>14</v>
      </c>
      <c r="E96" s="26">
        <v>12.9</v>
      </c>
      <c r="F96" s="27">
        <v>50</v>
      </c>
      <c r="G96" s="17">
        <f t="shared" ref="G96:G98" si="162">E96*F96</f>
        <v>645</v>
      </c>
      <c r="H96" s="1"/>
      <c r="I96" s="18">
        <f t="shared" si="104"/>
        <v>86</v>
      </c>
      <c r="J96" s="19" t="str">
        <f t="shared" ref="J96:J98" si="163">C96</f>
        <v>DIN-рейка 200 мм оцинкованная</v>
      </c>
      <c r="K96" s="20"/>
      <c r="L96" s="20"/>
      <c r="M96" s="21" t="str">
        <f t="shared" ref="M96:M98" si="164">D96</f>
        <v>шт.</v>
      </c>
      <c r="N96" s="22">
        <f t="shared" ref="N96:N98" si="165">E96</f>
        <v>12.9</v>
      </c>
      <c r="O96" s="16"/>
      <c r="P96" s="21">
        <f t="shared" ref="P96:P98" si="166">F96</f>
        <v>50</v>
      </c>
      <c r="Q96" s="23">
        <f t="shared" ref="Q96:Q98" si="167">O96*P96</f>
        <v>0</v>
      </c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5.5" x14ac:dyDescent="0.25">
      <c r="A97" s="6"/>
      <c r="B97" s="15">
        <v>89</v>
      </c>
      <c r="C97" s="24" t="s">
        <v>117</v>
      </c>
      <c r="D97" s="16" t="s">
        <v>14</v>
      </c>
      <c r="E97" s="26">
        <v>37.9</v>
      </c>
      <c r="F97" s="27">
        <v>70</v>
      </c>
      <c r="G97" s="17">
        <f t="shared" si="162"/>
        <v>2653</v>
      </c>
      <c r="H97" s="1"/>
      <c r="I97" s="18">
        <f t="shared" si="104"/>
        <v>87</v>
      </c>
      <c r="J97" s="19" t="str">
        <f t="shared" si="163"/>
        <v>DIN-рейка 600 мм оцинкованная</v>
      </c>
      <c r="K97" s="20"/>
      <c r="L97" s="20"/>
      <c r="M97" s="21" t="str">
        <f t="shared" si="164"/>
        <v>шт.</v>
      </c>
      <c r="N97" s="22">
        <f t="shared" si="165"/>
        <v>37.9</v>
      </c>
      <c r="O97" s="16"/>
      <c r="P97" s="21">
        <f t="shared" si="166"/>
        <v>70</v>
      </c>
      <c r="Q97" s="23">
        <f t="shared" si="167"/>
        <v>0</v>
      </c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5.5" x14ac:dyDescent="0.25">
      <c r="A98" s="6"/>
      <c r="B98" s="15">
        <v>90</v>
      </c>
      <c r="C98" s="24" t="s">
        <v>118</v>
      </c>
      <c r="D98" s="16" t="s">
        <v>14</v>
      </c>
      <c r="E98" s="26">
        <v>10.9</v>
      </c>
      <c r="F98" s="27">
        <v>300</v>
      </c>
      <c r="G98" s="17">
        <f t="shared" si="162"/>
        <v>3270</v>
      </c>
      <c r="H98" s="1"/>
      <c r="I98" s="18">
        <f t="shared" si="104"/>
        <v>88</v>
      </c>
      <c r="J98" s="19" t="str">
        <f t="shared" si="163"/>
        <v>Ограничитель на DIN-рейку (металл)</v>
      </c>
      <c r="K98" s="20"/>
      <c r="L98" s="20"/>
      <c r="M98" s="21" t="str">
        <f t="shared" si="164"/>
        <v>шт.</v>
      </c>
      <c r="N98" s="22">
        <f t="shared" si="165"/>
        <v>10.9</v>
      </c>
      <c r="O98" s="16"/>
      <c r="P98" s="21">
        <f t="shared" si="166"/>
        <v>300</v>
      </c>
      <c r="Q98" s="23">
        <f t="shared" si="167"/>
        <v>0</v>
      </c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5.5" x14ac:dyDescent="0.25">
      <c r="A99" s="6"/>
      <c r="B99" s="15">
        <v>91</v>
      </c>
      <c r="C99" s="24" t="s">
        <v>119</v>
      </c>
      <c r="D99" s="16" t="s">
        <v>14</v>
      </c>
      <c r="E99" s="26">
        <v>1.3</v>
      </c>
      <c r="F99" s="27">
        <v>500</v>
      </c>
      <c r="G99" s="17">
        <f t="shared" ref="G99:G100" si="168">E99*F99</f>
        <v>650</v>
      </c>
      <c r="H99" s="1"/>
      <c r="I99" s="18">
        <f t="shared" si="104"/>
        <v>89</v>
      </c>
      <c r="J99" s="19" t="str">
        <f t="shared" ref="J99:J100" si="169">C99</f>
        <v>Держатель труб с защелкой 16</v>
      </c>
      <c r="K99" s="20"/>
      <c r="L99" s="20"/>
      <c r="M99" s="21" t="str">
        <f t="shared" ref="M99:M100" si="170">D99</f>
        <v>шт.</v>
      </c>
      <c r="N99" s="22">
        <f t="shared" ref="N99:N100" si="171">E99</f>
        <v>1.3</v>
      </c>
      <c r="O99" s="16"/>
      <c r="P99" s="21">
        <f t="shared" ref="P99:P100" si="172">F99</f>
        <v>500</v>
      </c>
      <c r="Q99" s="23">
        <f t="shared" ref="Q99:Q100" si="173">O99*P99</f>
        <v>0</v>
      </c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5.5" x14ac:dyDescent="0.25">
      <c r="A100" s="6"/>
      <c r="B100" s="15">
        <v>92</v>
      </c>
      <c r="C100" s="24" t="s">
        <v>120</v>
      </c>
      <c r="D100" s="16" t="s">
        <v>14</v>
      </c>
      <c r="E100" s="26">
        <v>2.2000000000000002</v>
      </c>
      <c r="F100" s="27">
        <v>500</v>
      </c>
      <c r="G100" s="17">
        <f t="shared" si="168"/>
        <v>1100</v>
      </c>
      <c r="H100" s="1"/>
      <c r="I100" s="18">
        <f t="shared" si="104"/>
        <v>90</v>
      </c>
      <c r="J100" s="19" t="str">
        <f t="shared" si="169"/>
        <v>Держатель труб с защелкой 20</v>
      </c>
      <c r="K100" s="20"/>
      <c r="L100" s="20"/>
      <c r="M100" s="21" t="str">
        <f t="shared" si="170"/>
        <v>шт.</v>
      </c>
      <c r="N100" s="22">
        <f t="shared" si="171"/>
        <v>2.2000000000000002</v>
      </c>
      <c r="O100" s="16"/>
      <c r="P100" s="21">
        <f t="shared" si="172"/>
        <v>500</v>
      </c>
      <c r="Q100" s="23">
        <f t="shared" si="173"/>
        <v>0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38.25" x14ac:dyDescent="0.25">
      <c r="A101" s="6"/>
      <c r="B101" s="15">
        <v>93</v>
      </c>
      <c r="C101" s="24" t="s">
        <v>83</v>
      </c>
      <c r="D101" s="16" t="s">
        <v>14</v>
      </c>
      <c r="E101" s="26">
        <v>380</v>
      </c>
      <c r="F101" s="27">
        <v>15</v>
      </c>
      <c r="G101" s="17">
        <f t="shared" ref="G101:G102" si="174">E101*F101</f>
        <v>5700</v>
      </c>
      <c r="H101" s="1"/>
      <c r="I101" s="18">
        <f t="shared" si="104"/>
        <v>91</v>
      </c>
      <c r="J101" s="19" t="str">
        <f t="shared" ref="J101:J102" si="175">C101</f>
        <v>Коврик резиновый диэлектрический 750х750х6 мм ГОСТ 4997-75</v>
      </c>
      <c r="K101" s="20"/>
      <c r="L101" s="20"/>
      <c r="M101" s="21" t="str">
        <f t="shared" ref="M101:M102" si="176">D101</f>
        <v>шт.</v>
      </c>
      <c r="N101" s="22">
        <f t="shared" ref="N101:N102" si="177">E101</f>
        <v>380</v>
      </c>
      <c r="O101" s="16"/>
      <c r="P101" s="21">
        <f t="shared" ref="P101:P102" si="178">F101</f>
        <v>15</v>
      </c>
      <c r="Q101" s="23">
        <f t="shared" ref="Q101:Q102" si="179">O101*P101</f>
        <v>0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5.5" x14ac:dyDescent="0.25">
      <c r="A102" s="6"/>
      <c r="B102" s="15">
        <v>94</v>
      </c>
      <c r="C102" s="24" t="s">
        <v>84</v>
      </c>
      <c r="D102" s="16" t="s">
        <v>131</v>
      </c>
      <c r="E102" s="26">
        <v>746</v>
      </c>
      <c r="F102" s="27">
        <v>5</v>
      </c>
      <c r="G102" s="17">
        <f t="shared" si="174"/>
        <v>3730</v>
      </c>
      <c r="H102" s="1"/>
      <c r="I102" s="18">
        <f t="shared" si="104"/>
        <v>92</v>
      </c>
      <c r="J102" s="19" t="str">
        <f t="shared" si="175"/>
        <v>Боты диэлектрические (20кВ) ГОСТ 13385-79</v>
      </c>
      <c r="K102" s="20"/>
      <c r="L102" s="20"/>
      <c r="M102" s="21" t="str">
        <f t="shared" si="176"/>
        <v>пара</v>
      </c>
      <c r="N102" s="22">
        <f t="shared" si="177"/>
        <v>746</v>
      </c>
      <c r="O102" s="16"/>
      <c r="P102" s="21">
        <f t="shared" si="178"/>
        <v>5</v>
      </c>
      <c r="Q102" s="23">
        <f t="shared" si="179"/>
        <v>0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5.5" x14ac:dyDescent="0.25">
      <c r="A103" s="6"/>
      <c r="B103" s="15">
        <v>95</v>
      </c>
      <c r="C103" s="24" t="s">
        <v>85</v>
      </c>
      <c r="D103" s="16" t="s">
        <v>131</v>
      </c>
      <c r="E103" s="26">
        <v>372.8</v>
      </c>
      <c r="F103" s="27">
        <v>5</v>
      </c>
      <c r="G103" s="17">
        <f t="shared" ref="G103:G106" si="180">E103*F103</f>
        <v>1864</v>
      </c>
      <c r="H103" s="1"/>
      <c r="I103" s="18">
        <f t="shared" si="104"/>
        <v>93</v>
      </c>
      <c r="J103" s="19" t="str">
        <f t="shared" ref="J103:J106" si="181">C103</f>
        <v>Перчатки диэлектрические бесшовные №3(2) латекс</v>
      </c>
      <c r="K103" s="20"/>
      <c r="L103" s="20"/>
      <c r="M103" s="21" t="str">
        <f t="shared" ref="M103:M106" si="182">D103</f>
        <v>пара</v>
      </c>
      <c r="N103" s="22">
        <f t="shared" ref="N103:N106" si="183">E103</f>
        <v>372.8</v>
      </c>
      <c r="O103" s="16"/>
      <c r="P103" s="21">
        <f t="shared" ref="P103:P106" si="184">F103</f>
        <v>5</v>
      </c>
      <c r="Q103" s="23">
        <f t="shared" ref="Q103:Q106" si="185">O103*P103</f>
        <v>0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38.25" x14ac:dyDescent="0.25">
      <c r="A104" s="6"/>
      <c r="B104" s="15">
        <v>96</v>
      </c>
      <c r="C104" s="24" t="s">
        <v>97</v>
      </c>
      <c r="D104" s="16" t="s">
        <v>14</v>
      </c>
      <c r="E104" s="26">
        <v>35.5</v>
      </c>
      <c r="F104" s="27">
        <v>15</v>
      </c>
      <c r="G104" s="17">
        <f t="shared" si="180"/>
        <v>532.5</v>
      </c>
      <c r="H104" s="1"/>
      <c r="I104" s="18">
        <f t="shared" si="104"/>
        <v>94</v>
      </c>
      <c r="J104" s="19" t="str">
        <f t="shared" si="181"/>
        <v>Знак безопасности "Стой напряжение!"  В02 (самоклеющаяся пленка)</v>
      </c>
      <c r="K104" s="20"/>
      <c r="L104" s="20"/>
      <c r="M104" s="21" t="str">
        <f t="shared" si="182"/>
        <v>шт.</v>
      </c>
      <c r="N104" s="22">
        <f t="shared" si="183"/>
        <v>35.5</v>
      </c>
      <c r="O104" s="16"/>
      <c r="P104" s="21">
        <f t="shared" si="184"/>
        <v>15</v>
      </c>
      <c r="Q104" s="23">
        <f t="shared" si="185"/>
        <v>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38.25" x14ac:dyDescent="0.25">
      <c r="A105" s="6"/>
      <c r="B105" s="15">
        <v>97</v>
      </c>
      <c r="C105" s="24" t="s">
        <v>98</v>
      </c>
      <c r="D105" s="16" t="s">
        <v>14</v>
      </c>
      <c r="E105" s="26">
        <v>35.5</v>
      </c>
      <c r="F105" s="27">
        <v>5</v>
      </c>
      <c r="G105" s="17">
        <f t="shared" si="180"/>
        <v>177.5</v>
      </c>
      <c r="H105" s="1"/>
      <c r="I105" s="18">
        <f t="shared" si="104"/>
        <v>95</v>
      </c>
      <c r="J105" s="19" t="str">
        <f t="shared" si="181"/>
        <v>Знак безопасности "Не влезай! Убьет!"  В01 (самоклеющаяся пленка)</v>
      </c>
      <c r="K105" s="20"/>
      <c r="L105" s="20"/>
      <c r="M105" s="21" t="str">
        <f t="shared" si="182"/>
        <v>шт.</v>
      </c>
      <c r="N105" s="22">
        <f t="shared" si="183"/>
        <v>35.5</v>
      </c>
      <c r="O105" s="16"/>
      <c r="P105" s="21">
        <f t="shared" si="184"/>
        <v>5</v>
      </c>
      <c r="Q105" s="23">
        <f t="shared" si="185"/>
        <v>0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38.25" x14ac:dyDescent="0.25">
      <c r="A106" s="6"/>
      <c r="B106" s="15">
        <v>98</v>
      </c>
      <c r="C106" s="24" t="s">
        <v>99</v>
      </c>
      <c r="D106" s="16" t="s">
        <v>14</v>
      </c>
      <c r="E106" s="26">
        <v>28.5</v>
      </c>
      <c r="F106" s="27">
        <v>5</v>
      </c>
      <c r="G106" s="17">
        <f t="shared" si="180"/>
        <v>142.5</v>
      </c>
      <c r="H106" s="1"/>
      <c r="I106" s="18">
        <f t="shared" si="104"/>
        <v>96</v>
      </c>
      <c r="J106" s="19" t="str">
        <f t="shared" si="181"/>
        <v>Знак безопасности "Не влючать. Работают люди" В18 (самоклеющаяся пленка)</v>
      </c>
      <c r="K106" s="20"/>
      <c r="L106" s="20"/>
      <c r="M106" s="21" t="str">
        <f t="shared" si="182"/>
        <v>шт.</v>
      </c>
      <c r="N106" s="22">
        <f t="shared" si="183"/>
        <v>28.5</v>
      </c>
      <c r="O106" s="16"/>
      <c r="P106" s="21">
        <f t="shared" si="184"/>
        <v>5</v>
      </c>
      <c r="Q106" s="23">
        <f t="shared" si="185"/>
        <v>0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38.25" x14ac:dyDescent="0.25">
      <c r="A107" s="6"/>
      <c r="B107" s="15">
        <v>99</v>
      </c>
      <c r="C107" s="24" t="s">
        <v>100</v>
      </c>
      <c r="D107" s="16" t="s">
        <v>14</v>
      </c>
      <c r="E107" s="26">
        <v>38</v>
      </c>
      <c r="F107" s="27">
        <v>5</v>
      </c>
      <c r="G107" s="17">
        <f t="shared" ref="G107:G113" si="186">E107*F107</f>
        <v>190</v>
      </c>
      <c r="H107" s="1"/>
      <c r="I107" s="18">
        <f t="shared" si="104"/>
        <v>97</v>
      </c>
      <c r="J107" s="19" t="str">
        <f t="shared" ref="J107:J113" si="187">C107</f>
        <v>Знак безопасности "Работать здесь"  В11 (самоклеющаяся пленка)</v>
      </c>
      <c r="K107" s="20"/>
      <c r="L107" s="20"/>
      <c r="M107" s="21" t="str">
        <f t="shared" ref="M107:M113" si="188">D107</f>
        <v>шт.</v>
      </c>
      <c r="N107" s="22">
        <f t="shared" ref="N107:N113" si="189">E107</f>
        <v>38</v>
      </c>
      <c r="O107" s="16"/>
      <c r="P107" s="21">
        <f t="shared" ref="P107:P113" si="190">F107</f>
        <v>5</v>
      </c>
      <c r="Q107" s="23">
        <f t="shared" ref="Q107:Q113" si="191">O107*P107</f>
        <v>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5.5" x14ac:dyDescent="0.25">
      <c r="A108" s="6"/>
      <c r="B108" s="15">
        <v>100</v>
      </c>
      <c r="C108" s="24" t="s">
        <v>121</v>
      </c>
      <c r="D108" s="16" t="s">
        <v>14</v>
      </c>
      <c r="E108" s="26">
        <v>6.15</v>
      </c>
      <c r="F108" s="27">
        <v>200</v>
      </c>
      <c r="G108" s="17">
        <f t="shared" si="186"/>
        <v>1230</v>
      </c>
      <c r="H108" s="1"/>
      <c r="I108" s="18">
        <f t="shared" si="104"/>
        <v>98</v>
      </c>
      <c r="J108" s="19" t="str">
        <f t="shared" si="187"/>
        <v>Элемент питания R03 (AAA) солевая Космос (упак. 2 шт.)</v>
      </c>
      <c r="K108" s="20"/>
      <c r="L108" s="20"/>
      <c r="M108" s="21" t="str">
        <f t="shared" si="188"/>
        <v>шт.</v>
      </c>
      <c r="N108" s="22">
        <f t="shared" si="189"/>
        <v>6.15</v>
      </c>
      <c r="O108" s="16"/>
      <c r="P108" s="21">
        <f t="shared" si="190"/>
        <v>200</v>
      </c>
      <c r="Q108" s="23">
        <f t="shared" si="191"/>
        <v>0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5.5" x14ac:dyDescent="0.25">
      <c r="A109" s="6"/>
      <c r="B109" s="15">
        <v>101</v>
      </c>
      <c r="C109" s="24" t="s">
        <v>122</v>
      </c>
      <c r="D109" s="16" t="s">
        <v>14</v>
      </c>
      <c r="E109" s="26">
        <v>6.15</v>
      </c>
      <c r="F109" s="27">
        <v>200</v>
      </c>
      <c r="G109" s="17">
        <f t="shared" si="186"/>
        <v>1230</v>
      </c>
      <c r="H109" s="1"/>
      <c r="I109" s="18">
        <f t="shared" si="104"/>
        <v>99</v>
      </c>
      <c r="J109" s="19" t="str">
        <f t="shared" si="187"/>
        <v>Элемент питания R6 (AA) солевая Космос (упак. 4 шт.)</v>
      </c>
      <c r="K109" s="20"/>
      <c r="L109" s="20"/>
      <c r="M109" s="21" t="str">
        <f t="shared" si="188"/>
        <v>шт.</v>
      </c>
      <c r="N109" s="22">
        <f t="shared" si="189"/>
        <v>6.15</v>
      </c>
      <c r="O109" s="16"/>
      <c r="P109" s="21">
        <f t="shared" si="190"/>
        <v>200</v>
      </c>
      <c r="Q109" s="23">
        <f t="shared" si="191"/>
        <v>0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38.25" x14ac:dyDescent="0.25">
      <c r="A110" s="6"/>
      <c r="B110" s="15">
        <v>102</v>
      </c>
      <c r="C110" s="24" t="s">
        <v>123</v>
      </c>
      <c r="D110" s="16" t="s">
        <v>14</v>
      </c>
      <c r="E110" s="26">
        <v>10.4</v>
      </c>
      <c r="F110" s="27">
        <v>200</v>
      </c>
      <c r="G110" s="17">
        <f t="shared" si="186"/>
        <v>2080</v>
      </c>
      <c r="H110" s="1"/>
      <c r="I110" s="18">
        <f t="shared" si="104"/>
        <v>100</v>
      </c>
      <c r="J110" s="19" t="str">
        <f t="shared" si="187"/>
        <v>Элемент питания LR6 (AA) ФAZA Super Alkaline (упак. 20 шт.)</v>
      </c>
      <c r="K110" s="20"/>
      <c r="L110" s="20"/>
      <c r="M110" s="21" t="str">
        <f t="shared" si="188"/>
        <v>шт.</v>
      </c>
      <c r="N110" s="22">
        <f t="shared" si="189"/>
        <v>10.4</v>
      </c>
      <c r="O110" s="16"/>
      <c r="P110" s="21">
        <f t="shared" si="190"/>
        <v>200</v>
      </c>
      <c r="Q110" s="23">
        <f t="shared" si="191"/>
        <v>0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38.25" x14ac:dyDescent="0.25">
      <c r="A111" s="6"/>
      <c r="B111" s="15">
        <v>103</v>
      </c>
      <c r="C111" s="24" t="s">
        <v>124</v>
      </c>
      <c r="D111" s="16" t="s">
        <v>14</v>
      </c>
      <c r="E111" s="26">
        <v>12.9</v>
      </c>
      <c r="F111" s="27">
        <v>200</v>
      </c>
      <c r="G111" s="17">
        <f t="shared" si="186"/>
        <v>2580</v>
      </c>
      <c r="H111" s="1"/>
      <c r="I111" s="18">
        <f t="shared" si="104"/>
        <v>101</v>
      </c>
      <c r="J111" s="19" t="str">
        <f t="shared" si="187"/>
        <v>Элемент питания LR03 (AAA) ФAZA Super Alkaline (упак. 20 шт.)</v>
      </c>
      <c r="K111" s="20"/>
      <c r="L111" s="20"/>
      <c r="M111" s="21" t="str">
        <f t="shared" si="188"/>
        <v>шт.</v>
      </c>
      <c r="N111" s="22">
        <f t="shared" si="189"/>
        <v>12.9</v>
      </c>
      <c r="O111" s="16"/>
      <c r="P111" s="21">
        <f t="shared" si="190"/>
        <v>200</v>
      </c>
      <c r="Q111" s="23">
        <f t="shared" si="191"/>
        <v>0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38.25" x14ac:dyDescent="0.25">
      <c r="A112" s="6"/>
      <c r="B112" s="15">
        <v>104</v>
      </c>
      <c r="C112" s="24" t="s">
        <v>125</v>
      </c>
      <c r="D112" s="16" t="s">
        <v>14</v>
      </c>
      <c r="E112" s="26">
        <v>16.95</v>
      </c>
      <c r="F112" s="27">
        <v>400</v>
      </c>
      <c r="G112" s="17">
        <f t="shared" si="186"/>
        <v>6780</v>
      </c>
      <c r="H112" s="1"/>
      <c r="I112" s="18">
        <f t="shared" si="104"/>
        <v>102</v>
      </c>
      <c r="J112" s="19" t="str">
        <f t="shared" si="187"/>
        <v>Элемент питания NBT-NPE-LR6-BP4 (AA) Alkaline Navigator (блистер 4 шт.)</v>
      </c>
      <c r="K112" s="20"/>
      <c r="L112" s="20"/>
      <c r="M112" s="21" t="str">
        <f t="shared" si="188"/>
        <v>шт.</v>
      </c>
      <c r="N112" s="22">
        <f t="shared" si="189"/>
        <v>16.95</v>
      </c>
      <c r="O112" s="16"/>
      <c r="P112" s="21">
        <f t="shared" si="190"/>
        <v>400</v>
      </c>
      <c r="Q112" s="23">
        <f t="shared" si="191"/>
        <v>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38.25" x14ac:dyDescent="0.25">
      <c r="A113" s="6"/>
      <c r="B113" s="15">
        <v>105</v>
      </c>
      <c r="C113" s="24" t="s">
        <v>126</v>
      </c>
      <c r="D113" s="16" t="s">
        <v>14</v>
      </c>
      <c r="E113" s="26">
        <v>16.95</v>
      </c>
      <c r="F113" s="27">
        <v>400</v>
      </c>
      <c r="G113" s="17">
        <f t="shared" si="186"/>
        <v>6780</v>
      </c>
      <c r="H113" s="1"/>
      <c r="I113" s="18">
        <f t="shared" si="104"/>
        <v>103</v>
      </c>
      <c r="J113" s="19" t="str">
        <f t="shared" si="187"/>
        <v>Элемент питания NBT-NPE-LR03-BP4 (AAA) Alkaline Navigator (блистер 4 шт.)</v>
      </c>
      <c r="K113" s="20"/>
      <c r="L113" s="20"/>
      <c r="M113" s="21" t="str">
        <f t="shared" si="188"/>
        <v>шт.</v>
      </c>
      <c r="N113" s="22">
        <f t="shared" si="189"/>
        <v>16.95</v>
      </c>
      <c r="O113" s="16"/>
      <c r="P113" s="21">
        <f t="shared" si="190"/>
        <v>400</v>
      </c>
      <c r="Q113" s="23">
        <f t="shared" si="191"/>
        <v>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5.5" x14ac:dyDescent="0.25">
      <c r="A114" s="6"/>
      <c r="B114" s="15">
        <v>106</v>
      </c>
      <c r="C114" s="24" t="s">
        <v>52</v>
      </c>
      <c r="D114" s="16" t="s">
        <v>14</v>
      </c>
      <c r="E114" s="26">
        <v>46.5</v>
      </c>
      <c r="F114" s="27">
        <v>200</v>
      </c>
      <c r="G114" s="17">
        <f t="shared" si="80"/>
        <v>9300</v>
      </c>
      <c r="H114" s="1"/>
      <c r="I114" s="18">
        <f t="shared" si="104"/>
        <v>104</v>
      </c>
      <c r="J114" s="19" t="str">
        <f t="shared" si="7"/>
        <v>Лампа светодиодная шар 5Вт E27 4000К G45 ECO IEK</v>
      </c>
      <c r="K114" s="20"/>
      <c r="L114" s="20"/>
      <c r="M114" s="21" t="str">
        <f t="shared" si="81"/>
        <v>шт.</v>
      </c>
      <c r="N114" s="22">
        <f t="shared" si="82"/>
        <v>46.5</v>
      </c>
      <c r="O114" s="16"/>
      <c r="P114" s="21">
        <f t="shared" si="83"/>
        <v>200</v>
      </c>
      <c r="Q114" s="23">
        <f t="shared" si="84"/>
        <v>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5.5" x14ac:dyDescent="0.25">
      <c r="A115" s="6"/>
      <c r="B115" s="15">
        <v>107</v>
      </c>
      <c r="C115" s="24" t="s">
        <v>53</v>
      </c>
      <c r="D115" s="16" t="s">
        <v>14</v>
      </c>
      <c r="E115" s="26">
        <v>46.5</v>
      </c>
      <c r="F115" s="27">
        <v>150</v>
      </c>
      <c r="G115" s="17">
        <f t="shared" si="80"/>
        <v>6975</v>
      </c>
      <c r="H115" s="1"/>
      <c r="I115" s="18">
        <f t="shared" si="104"/>
        <v>105</v>
      </c>
      <c r="J115" s="19" t="str">
        <f t="shared" si="7"/>
        <v>Лампа светодиодная свеча 5Вт E27 4000К C35 ECO IEK</v>
      </c>
      <c r="K115" s="20"/>
      <c r="L115" s="20"/>
      <c r="M115" s="21" t="str">
        <f t="shared" si="81"/>
        <v>шт.</v>
      </c>
      <c r="N115" s="22">
        <f t="shared" si="82"/>
        <v>46.5</v>
      </c>
      <c r="O115" s="16"/>
      <c r="P115" s="21">
        <f t="shared" si="83"/>
        <v>150</v>
      </c>
      <c r="Q115" s="23">
        <f t="shared" si="84"/>
        <v>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5.5" x14ac:dyDescent="0.25">
      <c r="A116" s="6"/>
      <c r="B116" s="15">
        <v>108</v>
      </c>
      <c r="C116" s="24" t="s">
        <v>54</v>
      </c>
      <c r="D116" s="16" t="s">
        <v>14</v>
      </c>
      <c r="E116" s="26">
        <v>69.099999999999994</v>
      </c>
      <c r="F116" s="27">
        <v>750</v>
      </c>
      <c r="G116" s="17">
        <f t="shared" si="80"/>
        <v>51824.999999999993</v>
      </c>
      <c r="H116" s="1"/>
      <c r="I116" s="18">
        <f t="shared" si="104"/>
        <v>106</v>
      </c>
      <c r="J116" s="19" t="str">
        <f t="shared" si="7"/>
        <v>Лампа светодиодная шар 7Вт Е27 4000К G45 ECO IEK</v>
      </c>
      <c r="K116" s="20"/>
      <c r="L116" s="20"/>
      <c r="M116" s="21" t="str">
        <f t="shared" si="81"/>
        <v>шт.</v>
      </c>
      <c r="N116" s="22">
        <f t="shared" si="82"/>
        <v>69.099999999999994</v>
      </c>
      <c r="O116" s="16"/>
      <c r="P116" s="21">
        <f t="shared" si="83"/>
        <v>750</v>
      </c>
      <c r="Q116" s="23">
        <f t="shared" si="84"/>
        <v>0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5.5" x14ac:dyDescent="0.25">
      <c r="A117" s="6"/>
      <c r="B117" s="15">
        <v>109</v>
      </c>
      <c r="C117" s="24" t="s">
        <v>55</v>
      </c>
      <c r="D117" s="16" t="s">
        <v>14</v>
      </c>
      <c r="E117" s="26">
        <v>52.15</v>
      </c>
      <c r="F117" s="27">
        <v>150</v>
      </c>
      <c r="G117" s="17">
        <f t="shared" si="80"/>
        <v>7822.5</v>
      </c>
      <c r="H117" s="1"/>
      <c r="I117" s="18">
        <f t="shared" si="104"/>
        <v>107</v>
      </c>
      <c r="J117" s="19" t="str">
        <f t="shared" si="7"/>
        <v>Лампа светодиодная свеча 7Вт E27 4000К C35 ECO IEK</v>
      </c>
      <c r="K117" s="20"/>
      <c r="L117" s="20"/>
      <c r="M117" s="21" t="str">
        <f t="shared" si="81"/>
        <v>шт.</v>
      </c>
      <c r="N117" s="22">
        <f t="shared" si="82"/>
        <v>52.15</v>
      </c>
      <c r="O117" s="16"/>
      <c r="P117" s="21">
        <f t="shared" si="83"/>
        <v>150</v>
      </c>
      <c r="Q117" s="23">
        <f t="shared" si="84"/>
        <v>0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5.5" x14ac:dyDescent="0.25">
      <c r="A118" s="6"/>
      <c r="B118" s="15">
        <v>110</v>
      </c>
      <c r="C118" s="24" t="s">
        <v>56</v>
      </c>
      <c r="D118" s="16" t="s">
        <v>14</v>
      </c>
      <c r="E118" s="26">
        <v>52.15</v>
      </c>
      <c r="F118" s="27">
        <v>450</v>
      </c>
      <c r="G118" s="17">
        <f t="shared" si="80"/>
        <v>23467.5</v>
      </c>
      <c r="H118" s="1"/>
      <c r="I118" s="18">
        <f t="shared" si="104"/>
        <v>108</v>
      </c>
      <c r="J118" s="19" t="str">
        <f t="shared" si="7"/>
        <v>Лампа светодиодная шар 11Вт Е27 4000К A60 ECO IEK</v>
      </c>
      <c r="K118" s="20"/>
      <c r="L118" s="20"/>
      <c r="M118" s="21" t="str">
        <f t="shared" si="81"/>
        <v>шт.</v>
      </c>
      <c r="N118" s="22">
        <f t="shared" si="82"/>
        <v>52.15</v>
      </c>
      <c r="O118" s="16"/>
      <c r="P118" s="21">
        <f t="shared" si="83"/>
        <v>450</v>
      </c>
      <c r="Q118" s="23">
        <f t="shared" si="84"/>
        <v>0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x14ac:dyDescent="0.25">
      <c r="A119" s="6"/>
      <c r="B119" s="15">
        <v>111</v>
      </c>
      <c r="C119" s="24" t="s">
        <v>57</v>
      </c>
      <c r="D119" s="16" t="s">
        <v>14</v>
      </c>
      <c r="E119" s="26">
        <v>67.900000000000006</v>
      </c>
      <c r="F119" s="27">
        <v>200</v>
      </c>
      <c r="G119" s="17">
        <f t="shared" si="80"/>
        <v>13580.000000000002</v>
      </c>
      <c r="H119" s="1"/>
      <c r="I119" s="18">
        <f t="shared" si="104"/>
        <v>109</v>
      </c>
      <c r="J119" s="19" t="str">
        <f t="shared" si="7"/>
        <v>Лампа светодиодная шар 15Вт E27 4000К A60 ECO IEK</v>
      </c>
      <c r="K119" s="20"/>
      <c r="L119" s="20"/>
      <c r="M119" s="21" t="str">
        <f t="shared" si="81"/>
        <v>шт.</v>
      </c>
      <c r="N119" s="22">
        <f t="shared" si="82"/>
        <v>67.900000000000006</v>
      </c>
      <c r="O119" s="16"/>
      <c r="P119" s="21">
        <f t="shared" si="83"/>
        <v>200</v>
      </c>
      <c r="Q119" s="23">
        <f t="shared" si="84"/>
        <v>0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x14ac:dyDescent="0.25">
      <c r="A120" s="6"/>
      <c r="B120" s="15">
        <v>112</v>
      </c>
      <c r="C120" s="24" t="s">
        <v>58</v>
      </c>
      <c r="D120" s="16" t="s">
        <v>14</v>
      </c>
      <c r="E120" s="26">
        <v>91.5</v>
      </c>
      <c r="F120" s="27">
        <v>150</v>
      </c>
      <c r="G120" s="17">
        <f t="shared" si="80"/>
        <v>13725</v>
      </c>
      <c r="H120" s="1"/>
      <c r="I120" s="18">
        <f t="shared" si="104"/>
        <v>110</v>
      </c>
      <c r="J120" s="19" t="str">
        <f t="shared" si="7"/>
        <v>Лампа светодиодная шар 20Вт E27 4000К A60 ECO IEK</v>
      </c>
      <c r="K120" s="20"/>
      <c r="L120" s="20"/>
      <c r="M120" s="21" t="str">
        <f t="shared" si="81"/>
        <v>шт.</v>
      </c>
      <c r="N120" s="22">
        <f t="shared" si="82"/>
        <v>91.5</v>
      </c>
      <c r="O120" s="16"/>
      <c r="P120" s="21">
        <f t="shared" si="83"/>
        <v>150</v>
      </c>
      <c r="Q120" s="23">
        <f t="shared" si="84"/>
        <v>0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38.25" x14ac:dyDescent="0.25">
      <c r="A121" s="6"/>
      <c r="B121" s="15">
        <v>113</v>
      </c>
      <c r="C121" s="24" t="s">
        <v>162</v>
      </c>
      <c r="D121" s="16" t="s">
        <v>14</v>
      </c>
      <c r="E121" s="26">
        <v>208.5</v>
      </c>
      <c r="F121" s="27">
        <v>150</v>
      </c>
      <c r="G121" s="17">
        <f t="shared" si="80"/>
        <v>31275</v>
      </c>
      <c r="H121" s="1"/>
      <c r="I121" s="18">
        <f t="shared" si="104"/>
        <v>111</v>
      </c>
      <c r="J121" s="19" t="str">
        <f t="shared" si="7"/>
        <v xml:space="preserve">Лампа светодиодная 30Вт Е27 6500К ОНЛАЙТ (82 901 OLL-T80-30-230-865-E27) </v>
      </c>
      <c r="K121" s="20"/>
      <c r="L121" s="20"/>
      <c r="M121" s="21" t="str">
        <f t="shared" si="81"/>
        <v>шт.</v>
      </c>
      <c r="N121" s="22">
        <f t="shared" si="82"/>
        <v>208.5</v>
      </c>
      <c r="O121" s="16"/>
      <c r="P121" s="21">
        <f t="shared" si="83"/>
        <v>150</v>
      </c>
      <c r="Q121" s="23">
        <f t="shared" si="84"/>
        <v>0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51" x14ac:dyDescent="0.25">
      <c r="A122" s="6"/>
      <c r="B122" s="15">
        <v>114</v>
      </c>
      <c r="C122" s="24" t="s">
        <v>163</v>
      </c>
      <c r="D122" s="16" t="s">
        <v>14</v>
      </c>
      <c r="E122" s="26">
        <v>339.8</v>
      </c>
      <c r="F122" s="27">
        <v>50</v>
      </c>
      <c r="G122" s="17">
        <f t="shared" si="80"/>
        <v>16990</v>
      </c>
      <c r="H122" s="1"/>
      <c r="I122" s="18">
        <f t="shared" si="104"/>
        <v>112</v>
      </c>
      <c r="J122" s="19" t="str">
        <f t="shared" si="7"/>
        <v>Лампа светодиодная 40Вт E27Е40 6500К ОНЛАЙТ (82 903 OLL-T100-40-230-865-E27Е40)</v>
      </c>
      <c r="K122" s="20"/>
      <c r="L122" s="20"/>
      <c r="M122" s="21" t="str">
        <f t="shared" si="81"/>
        <v>шт.</v>
      </c>
      <c r="N122" s="22">
        <f t="shared" si="82"/>
        <v>339.8</v>
      </c>
      <c r="O122" s="16"/>
      <c r="P122" s="21">
        <f t="shared" si="83"/>
        <v>50</v>
      </c>
      <c r="Q122" s="23">
        <f t="shared" si="84"/>
        <v>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51" x14ac:dyDescent="0.25">
      <c r="A123" s="6"/>
      <c r="B123" s="15">
        <v>115</v>
      </c>
      <c r="C123" s="24" t="s">
        <v>164</v>
      </c>
      <c r="D123" s="16" t="s">
        <v>14</v>
      </c>
      <c r="E123" s="26">
        <v>363</v>
      </c>
      <c r="F123" s="27">
        <v>50</v>
      </c>
      <c r="G123" s="17">
        <f t="shared" ref="G123:G154" si="192">E123*F123</f>
        <v>18150</v>
      </c>
      <c r="H123" s="1"/>
      <c r="I123" s="18">
        <f t="shared" si="104"/>
        <v>113</v>
      </c>
      <c r="J123" s="19" t="str">
        <f t="shared" si="7"/>
        <v>Лампа светодиодная 50Вт E27Е40 6500К ОНЛАЙТ (82 905 OLL-T120-50-230-865-E27Е40)</v>
      </c>
      <c r="K123" s="20"/>
      <c r="L123" s="20"/>
      <c r="M123" s="21" t="str">
        <f t="shared" ref="M123:M154" si="193">D123</f>
        <v>шт.</v>
      </c>
      <c r="N123" s="22">
        <f t="shared" ref="N123:N154" si="194">E123</f>
        <v>363</v>
      </c>
      <c r="O123" s="16"/>
      <c r="P123" s="21">
        <f t="shared" ref="P123:P150" si="195">F123</f>
        <v>50</v>
      </c>
      <c r="Q123" s="23">
        <f t="shared" ref="Q123:Q150" si="196">O123*P123</f>
        <v>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51" x14ac:dyDescent="0.25">
      <c r="A124" s="6"/>
      <c r="B124" s="15">
        <v>116</v>
      </c>
      <c r="C124" s="24" t="s">
        <v>165</v>
      </c>
      <c r="D124" s="16" t="s">
        <v>14</v>
      </c>
      <c r="E124" s="26">
        <v>484</v>
      </c>
      <c r="F124" s="27">
        <v>40</v>
      </c>
      <c r="G124" s="17">
        <f t="shared" ref="G124" si="197">E124*F124</f>
        <v>19360</v>
      </c>
      <c r="H124" s="1"/>
      <c r="I124" s="18">
        <f t="shared" ref="I124" si="198">B122</f>
        <v>114</v>
      </c>
      <c r="J124" s="19" t="str">
        <f t="shared" ref="J124" si="199">C124</f>
        <v>Лампа светодиодная 70Вт E27Е40 6500К ОНЛАЙТ (82 907 OLL-T140-70-230-865-E27Е40)</v>
      </c>
      <c r="K124" s="20"/>
      <c r="L124" s="20"/>
      <c r="M124" s="21" t="str">
        <f t="shared" ref="M124" si="200">D124</f>
        <v>шт.</v>
      </c>
      <c r="N124" s="22">
        <f t="shared" ref="N124" si="201">E124</f>
        <v>484</v>
      </c>
      <c r="O124" s="16"/>
      <c r="P124" s="21">
        <f t="shared" ref="P124" si="202">F124</f>
        <v>40</v>
      </c>
      <c r="Q124" s="23">
        <f t="shared" ref="Q124" si="203">O124*P124</f>
        <v>0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x14ac:dyDescent="0.25">
      <c r="A125" s="6"/>
      <c r="B125" s="15">
        <v>117</v>
      </c>
      <c r="C125" s="24" t="s">
        <v>59</v>
      </c>
      <c r="D125" s="16" t="s">
        <v>14</v>
      </c>
      <c r="E125" s="26">
        <v>46.5</v>
      </c>
      <c r="F125" s="27">
        <v>50</v>
      </c>
      <c r="G125" s="17">
        <f t="shared" si="192"/>
        <v>2325</v>
      </c>
      <c r="H125" s="1"/>
      <c r="I125" s="18">
        <f>B122</f>
        <v>114</v>
      </c>
      <c r="J125" s="19" t="str">
        <f t="shared" si="7"/>
        <v>Лампа светодиодная шар 5Вт Е14 4000К G45 ECO IEK</v>
      </c>
      <c r="K125" s="20"/>
      <c r="L125" s="20"/>
      <c r="M125" s="21" t="str">
        <f t="shared" si="193"/>
        <v>шт.</v>
      </c>
      <c r="N125" s="22">
        <f t="shared" si="194"/>
        <v>46.5</v>
      </c>
      <c r="O125" s="16"/>
      <c r="P125" s="21">
        <f t="shared" si="195"/>
        <v>50</v>
      </c>
      <c r="Q125" s="23">
        <f t="shared" si="196"/>
        <v>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x14ac:dyDescent="0.25">
      <c r="A126" s="6"/>
      <c r="B126" s="15">
        <v>118</v>
      </c>
      <c r="C126" s="24" t="s">
        <v>60</v>
      </c>
      <c r="D126" s="16" t="s">
        <v>14</v>
      </c>
      <c r="E126" s="26">
        <v>46.5</v>
      </c>
      <c r="F126" s="27">
        <v>50</v>
      </c>
      <c r="G126" s="17">
        <f t="shared" si="192"/>
        <v>2325</v>
      </c>
      <c r="H126" s="1"/>
      <c r="I126" s="18">
        <f>B123</f>
        <v>115</v>
      </c>
      <c r="J126" s="19" t="str">
        <f t="shared" si="7"/>
        <v>Лампа светодиодная свеча 5Вт Е14 4000К C35 ECO IEK</v>
      </c>
      <c r="K126" s="20"/>
      <c r="L126" s="20"/>
      <c r="M126" s="21" t="str">
        <f t="shared" si="193"/>
        <v>шт.</v>
      </c>
      <c r="N126" s="22">
        <f t="shared" si="194"/>
        <v>46.5</v>
      </c>
      <c r="O126" s="16"/>
      <c r="P126" s="21">
        <f t="shared" si="195"/>
        <v>50</v>
      </c>
      <c r="Q126" s="23">
        <f t="shared" si="196"/>
        <v>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x14ac:dyDescent="0.25">
      <c r="A127" s="6"/>
      <c r="B127" s="15">
        <v>119</v>
      </c>
      <c r="C127" s="24" t="s">
        <v>61</v>
      </c>
      <c r="D127" s="16" t="s">
        <v>14</v>
      </c>
      <c r="E127" s="26">
        <v>52.15</v>
      </c>
      <c r="F127" s="27">
        <v>150</v>
      </c>
      <c r="G127" s="17">
        <f t="shared" si="192"/>
        <v>7822.5</v>
      </c>
      <c r="H127" s="1"/>
      <c r="I127" s="18">
        <f t="shared" si="104"/>
        <v>117</v>
      </c>
      <c r="J127" s="19" t="str">
        <f t="shared" si="7"/>
        <v>Лампа светодиодная шар 7Вт E14 4000К G45 ECO IEK</v>
      </c>
      <c r="K127" s="20"/>
      <c r="L127" s="20"/>
      <c r="M127" s="21" t="str">
        <f t="shared" si="193"/>
        <v>шт.</v>
      </c>
      <c r="N127" s="22">
        <f t="shared" si="194"/>
        <v>52.15</v>
      </c>
      <c r="O127" s="16"/>
      <c r="P127" s="21">
        <f t="shared" si="195"/>
        <v>150</v>
      </c>
      <c r="Q127" s="23">
        <f t="shared" si="196"/>
        <v>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x14ac:dyDescent="0.25">
      <c r="A128" s="6"/>
      <c r="B128" s="15">
        <v>120</v>
      </c>
      <c r="C128" s="24" t="s">
        <v>62</v>
      </c>
      <c r="D128" s="16" t="s">
        <v>14</v>
      </c>
      <c r="E128" s="26">
        <v>52.15</v>
      </c>
      <c r="F128" s="27">
        <v>50</v>
      </c>
      <c r="G128" s="17">
        <f t="shared" si="192"/>
        <v>2607.5</v>
      </c>
      <c r="H128" s="1"/>
      <c r="I128" s="18">
        <f t="shared" si="104"/>
        <v>118</v>
      </c>
      <c r="J128" s="19" t="str">
        <f t="shared" si="7"/>
        <v>Лампа светодиодная свеча 7Вт Е14 4000К C35 ECO IEK</v>
      </c>
      <c r="K128" s="20"/>
      <c r="L128" s="20"/>
      <c r="M128" s="21" t="str">
        <f t="shared" si="193"/>
        <v>шт.</v>
      </c>
      <c r="N128" s="22">
        <f t="shared" si="194"/>
        <v>52.15</v>
      </c>
      <c r="O128" s="16"/>
      <c r="P128" s="21">
        <f t="shared" si="195"/>
        <v>50</v>
      </c>
      <c r="Q128" s="23">
        <f t="shared" si="196"/>
        <v>0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38.25" x14ac:dyDescent="0.25">
      <c r="A129" s="6"/>
      <c r="B129" s="15">
        <v>121</v>
      </c>
      <c r="C129" s="30" t="s">
        <v>86</v>
      </c>
      <c r="D129" s="16" t="s">
        <v>14</v>
      </c>
      <c r="E129" s="26">
        <v>46.5</v>
      </c>
      <c r="F129" s="27">
        <v>10</v>
      </c>
      <c r="G129" s="17">
        <f t="shared" si="192"/>
        <v>465</v>
      </c>
      <c r="H129" s="1"/>
      <c r="I129" s="18">
        <f t="shared" si="104"/>
        <v>119</v>
      </c>
      <c r="J129" s="19" t="str">
        <f t="shared" si="7"/>
        <v>Лампа светодиодная PAR16 7Вт GU10 4000К ECO софит IEK</v>
      </c>
      <c r="K129" s="20"/>
      <c r="L129" s="20"/>
      <c r="M129" s="21" t="str">
        <f t="shared" si="193"/>
        <v>шт.</v>
      </c>
      <c r="N129" s="22">
        <f t="shared" si="194"/>
        <v>46.5</v>
      </c>
      <c r="O129" s="16"/>
      <c r="P129" s="21">
        <f t="shared" si="195"/>
        <v>10</v>
      </c>
      <c r="Q129" s="23">
        <f t="shared" si="196"/>
        <v>0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38.25" x14ac:dyDescent="0.25">
      <c r="A130" s="6"/>
      <c r="B130" s="15">
        <v>122</v>
      </c>
      <c r="C130" s="24" t="s">
        <v>87</v>
      </c>
      <c r="D130" s="16" t="s">
        <v>14</v>
      </c>
      <c r="E130" s="26">
        <v>97.5</v>
      </c>
      <c r="F130" s="27">
        <v>30</v>
      </c>
      <c r="G130" s="17">
        <f t="shared" ref="G130" si="204">E130*F130</f>
        <v>2925</v>
      </c>
      <c r="H130" s="1"/>
      <c r="I130" s="18">
        <f t="shared" si="104"/>
        <v>120</v>
      </c>
      <c r="J130" s="19" t="str">
        <f t="shared" ref="J130" si="205">C130</f>
        <v>Лампа светодиодная Т8 10Вт G13 6500К PLED T8-600GL JazzWay</v>
      </c>
      <c r="K130" s="20"/>
      <c r="L130" s="20"/>
      <c r="M130" s="21" t="str">
        <f t="shared" ref="M130" si="206">D130</f>
        <v>шт.</v>
      </c>
      <c r="N130" s="22">
        <f t="shared" ref="N130" si="207">E130</f>
        <v>97.5</v>
      </c>
      <c r="O130" s="16"/>
      <c r="P130" s="21">
        <f t="shared" ref="P130" si="208">F130</f>
        <v>30</v>
      </c>
      <c r="Q130" s="23">
        <f t="shared" ref="Q130" si="209">O130*P130</f>
        <v>0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38.25" x14ac:dyDescent="0.25">
      <c r="A131" s="6"/>
      <c r="B131" s="15">
        <v>123</v>
      </c>
      <c r="C131" s="24" t="s">
        <v>88</v>
      </c>
      <c r="D131" s="16" t="s">
        <v>14</v>
      </c>
      <c r="E131" s="26">
        <v>120</v>
      </c>
      <c r="F131" s="27">
        <v>5</v>
      </c>
      <c r="G131" s="17">
        <f t="shared" ref="G131" si="210">E131*F131</f>
        <v>600</v>
      </c>
      <c r="H131" s="1"/>
      <c r="I131" s="18">
        <f t="shared" si="104"/>
        <v>121</v>
      </c>
      <c r="J131" s="19" t="str">
        <f t="shared" ref="J131" si="211">C131</f>
        <v>Лампа светодиодная Т8 20Вт G13 6500К 1200мм FROST JazzWay</v>
      </c>
      <c r="K131" s="20"/>
      <c r="L131" s="20"/>
      <c r="M131" s="21" t="str">
        <f t="shared" ref="M131" si="212">D131</f>
        <v>шт.</v>
      </c>
      <c r="N131" s="22">
        <f t="shared" ref="N131" si="213">E131</f>
        <v>120</v>
      </c>
      <c r="O131" s="16"/>
      <c r="P131" s="21">
        <f t="shared" ref="P131" si="214">F131</f>
        <v>5</v>
      </c>
      <c r="Q131" s="23">
        <f t="shared" ref="Q131" si="215">O131*P131</f>
        <v>0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5.5" x14ac:dyDescent="0.25">
      <c r="A132" s="6"/>
      <c r="B132" s="15">
        <v>124</v>
      </c>
      <c r="C132" s="24" t="s">
        <v>150</v>
      </c>
      <c r="D132" s="16" t="s">
        <v>14</v>
      </c>
      <c r="E132" s="26">
        <v>183</v>
      </c>
      <c r="F132" s="27">
        <v>20</v>
      </c>
      <c r="G132" s="17">
        <f t="shared" si="192"/>
        <v>3660</v>
      </c>
      <c r="H132" s="1"/>
      <c r="I132" s="18">
        <f t="shared" si="104"/>
        <v>122</v>
      </c>
      <c r="J132" s="19" t="str">
        <f t="shared" si="7"/>
        <v>Прожектор светодиодный 10Вт PFL-C JazzWay</v>
      </c>
      <c r="K132" s="20"/>
      <c r="L132" s="20"/>
      <c r="M132" s="21" t="str">
        <f t="shared" si="193"/>
        <v>шт.</v>
      </c>
      <c r="N132" s="22">
        <f t="shared" si="194"/>
        <v>183</v>
      </c>
      <c r="O132" s="16"/>
      <c r="P132" s="21">
        <f t="shared" si="195"/>
        <v>20</v>
      </c>
      <c r="Q132" s="23">
        <f t="shared" si="196"/>
        <v>0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5.5" x14ac:dyDescent="0.25">
      <c r="A133" s="6"/>
      <c r="B133" s="15">
        <v>125</v>
      </c>
      <c r="C133" s="24" t="s">
        <v>151</v>
      </c>
      <c r="D133" s="16" t="s">
        <v>14</v>
      </c>
      <c r="E133" s="26">
        <v>264</v>
      </c>
      <c r="F133" s="27">
        <v>30</v>
      </c>
      <c r="G133" s="17">
        <f t="shared" si="192"/>
        <v>7920</v>
      </c>
      <c r="H133" s="1"/>
      <c r="I133" s="18">
        <f t="shared" si="104"/>
        <v>123</v>
      </c>
      <c r="J133" s="19" t="str">
        <f t="shared" si="7"/>
        <v>Прожектор светодиодный 20Вт PFL-C JazzWay</v>
      </c>
      <c r="K133" s="20"/>
      <c r="L133" s="20"/>
      <c r="M133" s="21" t="str">
        <f t="shared" si="193"/>
        <v>шт.</v>
      </c>
      <c r="N133" s="22">
        <f t="shared" si="194"/>
        <v>264</v>
      </c>
      <c r="O133" s="16"/>
      <c r="P133" s="21">
        <f t="shared" si="195"/>
        <v>30</v>
      </c>
      <c r="Q133" s="23">
        <f t="shared" si="196"/>
        <v>0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5.5" x14ac:dyDescent="0.25">
      <c r="A134" s="6"/>
      <c r="B134" s="15">
        <v>126</v>
      </c>
      <c r="C134" s="24" t="s">
        <v>152</v>
      </c>
      <c r="D134" s="16" t="s">
        <v>14</v>
      </c>
      <c r="E134" s="26">
        <v>375</v>
      </c>
      <c r="F134" s="27">
        <v>40</v>
      </c>
      <c r="G134" s="17">
        <f t="shared" si="192"/>
        <v>15000</v>
      </c>
      <c r="H134" s="1"/>
      <c r="I134" s="18">
        <f t="shared" si="104"/>
        <v>124</v>
      </c>
      <c r="J134" s="19" t="str">
        <f t="shared" si="7"/>
        <v>Прожектор светодиодный 30Вт PFL-C JazzWay</v>
      </c>
      <c r="K134" s="20"/>
      <c r="L134" s="20"/>
      <c r="M134" s="21" t="str">
        <f t="shared" si="193"/>
        <v>шт.</v>
      </c>
      <c r="N134" s="22">
        <f t="shared" si="194"/>
        <v>375</v>
      </c>
      <c r="O134" s="16"/>
      <c r="P134" s="21">
        <f t="shared" si="195"/>
        <v>40</v>
      </c>
      <c r="Q134" s="23">
        <f t="shared" si="196"/>
        <v>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5.5" x14ac:dyDescent="0.25">
      <c r="A135" s="6"/>
      <c r="B135" s="15">
        <v>127</v>
      </c>
      <c r="C135" s="24" t="s">
        <v>153</v>
      </c>
      <c r="D135" s="16" t="s">
        <v>14</v>
      </c>
      <c r="E135" s="26">
        <v>550</v>
      </c>
      <c r="F135" s="27">
        <v>20</v>
      </c>
      <c r="G135" s="17">
        <f t="shared" si="192"/>
        <v>11000</v>
      </c>
      <c r="H135" s="1"/>
      <c r="I135" s="18">
        <f t="shared" si="104"/>
        <v>125</v>
      </c>
      <c r="J135" s="19" t="str">
        <f t="shared" si="7"/>
        <v>Прожектор светодиодный 50Вт PFL-C JazzWay</v>
      </c>
      <c r="K135" s="20"/>
      <c r="L135" s="20"/>
      <c r="M135" s="21" t="str">
        <f t="shared" si="193"/>
        <v>шт.</v>
      </c>
      <c r="N135" s="22">
        <f t="shared" si="194"/>
        <v>550</v>
      </c>
      <c r="O135" s="16"/>
      <c r="P135" s="21">
        <f t="shared" si="195"/>
        <v>20</v>
      </c>
      <c r="Q135" s="23">
        <f t="shared" si="196"/>
        <v>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63.75" x14ac:dyDescent="0.25">
      <c r="A136" s="6"/>
      <c r="B136" s="15">
        <v>128</v>
      </c>
      <c r="C136" s="24" t="s">
        <v>154</v>
      </c>
      <c r="D136" s="16" t="s">
        <v>14</v>
      </c>
      <c r="E136" s="26">
        <v>621.79999999999995</v>
      </c>
      <c r="F136" s="27">
        <v>40</v>
      </c>
      <c r="G136" s="17">
        <f t="shared" si="192"/>
        <v>24872</v>
      </c>
      <c r="H136" s="1"/>
      <c r="I136" s="18">
        <f t="shared" si="104"/>
        <v>126</v>
      </c>
      <c r="J136" s="19" t="str">
        <f t="shared" si="7"/>
        <v>Светильник светодиодный универсальный PPL 595U 36W Prisma JazzWay (ДВО-36Вт 6500K 3000Лм призма IP40 с БП)</v>
      </c>
      <c r="K136" s="20"/>
      <c r="L136" s="20"/>
      <c r="M136" s="21" t="str">
        <f t="shared" si="193"/>
        <v>шт.</v>
      </c>
      <c r="N136" s="22">
        <f t="shared" si="194"/>
        <v>621.79999999999995</v>
      </c>
      <c r="O136" s="16"/>
      <c r="P136" s="21">
        <f t="shared" si="195"/>
        <v>40</v>
      </c>
      <c r="Q136" s="23">
        <f t="shared" si="196"/>
        <v>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38.25" x14ac:dyDescent="0.25">
      <c r="A137" s="6"/>
      <c r="B137" s="15">
        <v>129</v>
      </c>
      <c r="C137" s="30" t="s">
        <v>155</v>
      </c>
      <c r="D137" s="29" t="s">
        <v>14</v>
      </c>
      <c r="E137" s="26">
        <v>638.29999999999995</v>
      </c>
      <c r="F137" s="27">
        <v>20</v>
      </c>
      <c r="G137" s="17">
        <f t="shared" ref="G137:G139" si="216">E137*F137</f>
        <v>12766</v>
      </c>
      <c r="H137" s="1"/>
      <c r="I137" s="18">
        <f t="shared" si="104"/>
        <v>127</v>
      </c>
      <c r="J137" s="19" t="str">
        <f t="shared" ref="J137:J139" si="217">C137</f>
        <v>Светильник светодиодный PPO 1200 SMD Jazzway 40Вт 6500K IP20 100-240В 50Гц</v>
      </c>
      <c r="K137" s="20"/>
      <c r="L137" s="20"/>
      <c r="M137" s="21" t="str">
        <f t="shared" ref="M137:M139" si="218">D137</f>
        <v>шт.</v>
      </c>
      <c r="N137" s="22">
        <f t="shared" ref="N137:N139" si="219">E137</f>
        <v>638.29999999999995</v>
      </c>
      <c r="O137" s="16"/>
      <c r="P137" s="21">
        <f t="shared" ref="P137:P139" si="220">F137</f>
        <v>20</v>
      </c>
      <c r="Q137" s="23">
        <f t="shared" ref="Q137:Q139" si="221">O137*P137</f>
        <v>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x14ac:dyDescent="0.25">
      <c r="A138" s="6"/>
      <c r="B138" s="15">
        <v>130</v>
      </c>
      <c r="C138" s="24" t="s">
        <v>127</v>
      </c>
      <c r="D138" s="16" t="s">
        <v>14</v>
      </c>
      <c r="E138" s="26">
        <v>592</v>
      </c>
      <c r="F138" s="27">
        <v>60</v>
      </c>
      <c r="G138" s="17">
        <f t="shared" si="216"/>
        <v>35520</v>
      </c>
      <c r="H138" s="1"/>
      <c r="I138" s="18">
        <f t="shared" si="104"/>
        <v>128</v>
      </c>
      <c r="J138" s="19" t="str">
        <f t="shared" si="217"/>
        <v>Светильник ЛУЧ-220-С-34ФА 4000К</v>
      </c>
      <c r="K138" s="20"/>
      <c r="L138" s="20"/>
      <c r="M138" s="21" t="str">
        <f t="shared" si="218"/>
        <v>шт.</v>
      </c>
      <c r="N138" s="22">
        <f t="shared" si="219"/>
        <v>592</v>
      </c>
      <c r="O138" s="16"/>
      <c r="P138" s="21">
        <f t="shared" si="220"/>
        <v>60</v>
      </c>
      <c r="Q138" s="23">
        <f t="shared" si="221"/>
        <v>0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x14ac:dyDescent="0.25">
      <c r="A139" s="6"/>
      <c r="B139" s="15">
        <v>131</v>
      </c>
      <c r="C139" s="24" t="s">
        <v>128</v>
      </c>
      <c r="D139" s="16" t="s">
        <v>14</v>
      </c>
      <c r="E139" s="26">
        <v>688</v>
      </c>
      <c r="F139" s="27">
        <v>50</v>
      </c>
      <c r="G139" s="17">
        <f t="shared" si="216"/>
        <v>34400</v>
      </c>
      <c r="H139" s="1"/>
      <c r="I139" s="18">
        <f t="shared" si="104"/>
        <v>129</v>
      </c>
      <c r="J139" s="19" t="str">
        <f t="shared" si="217"/>
        <v>Светильник ЛУЧ-220-С-64ФА 4000К</v>
      </c>
      <c r="K139" s="20"/>
      <c r="L139" s="20"/>
      <c r="M139" s="21" t="str">
        <f t="shared" si="218"/>
        <v>шт.</v>
      </c>
      <c r="N139" s="22">
        <f t="shared" si="219"/>
        <v>688</v>
      </c>
      <c r="O139" s="16"/>
      <c r="P139" s="21">
        <f t="shared" si="220"/>
        <v>50</v>
      </c>
      <c r="Q139" s="23">
        <f t="shared" si="221"/>
        <v>0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x14ac:dyDescent="0.25">
      <c r="A140" s="6"/>
      <c r="B140" s="15">
        <v>132</v>
      </c>
      <c r="C140" s="24" t="s">
        <v>63</v>
      </c>
      <c r="D140" s="29" t="s">
        <v>14</v>
      </c>
      <c r="E140" s="26">
        <v>4500</v>
      </c>
      <c r="F140" s="27">
        <v>10</v>
      </c>
      <c r="G140" s="17">
        <f t="shared" si="192"/>
        <v>45000</v>
      </c>
      <c r="H140" s="1"/>
      <c r="I140" s="18">
        <f t="shared" si="104"/>
        <v>130</v>
      </c>
      <c r="J140" s="19" t="str">
        <f t="shared" si="7"/>
        <v>Светильник GALAD Победа LED-60-К/К50</v>
      </c>
      <c r="K140" s="20"/>
      <c r="L140" s="20"/>
      <c r="M140" s="21" t="str">
        <f t="shared" si="193"/>
        <v>шт.</v>
      </c>
      <c r="N140" s="22">
        <f t="shared" si="194"/>
        <v>4500</v>
      </c>
      <c r="O140" s="16"/>
      <c r="P140" s="21">
        <f t="shared" si="195"/>
        <v>10</v>
      </c>
      <c r="Q140" s="23">
        <f t="shared" si="196"/>
        <v>0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5.5" x14ac:dyDescent="0.25">
      <c r="A141" s="6"/>
      <c r="B141" s="15">
        <v>133</v>
      </c>
      <c r="C141" s="24" t="s">
        <v>64</v>
      </c>
      <c r="D141" s="29" t="s">
        <v>14</v>
      </c>
      <c r="E141" s="26">
        <v>4900</v>
      </c>
      <c r="F141" s="27">
        <v>5</v>
      </c>
      <c r="G141" s="17">
        <f t="shared" si="192"/>
        <v>24500</v>
      </c>
      <c r="H141" s="1"/>
      <c r="I141" s="18">
        <f t="shared" si="104"/>
        <v>131</v>
      </c>
      <c r="J141" s="19" t="str">
        <f t="shared" si="7"/>
        <v>Светильник GALAD Победа LED-80-К/К50</v>
      </c>
      <c r="K141" s="20"/>
      <c r="L141" s="20"/>
      <c r="M141" s="21" t="str">
        <f t="shared" si="193"/>
        <v>шт.</v>
      </c>
      <c r="N141" s="22">
        <f t="shared" si="194"/>
        <v>4900</v>
      </c>
      <c r="O141" s="16"/>
      <c r="P141" s="21">
        <f t="shared" si="195"/>
        <v>5</v>
      </c>
      <c r="Q141" s="23">
        <f t="shared" si="196"/>
        <v>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5.5" x14ac:dyDescent="0.25">
      <c r="A142" s="6"/>
      <c r="B142" s="15">
        <v>134</v>
      </c>
      <c r="C142" s="24" t="s">
        <v>89</v>
      </c>
      <c r="D142" s="29" t="s">
        <v>14</v>
      </c>
      <c r="E142" s="26">
        <v>5600</v>
      </c>
      <c r="F142" s="27">
        <v>5</v>
      </c>
      <c r="G142" s="17">
        <f t="shared" si="192"/>
        <v>28000</v>
      </c>
      <c r="H142" s="1"/>
      <c r="I142" s="18">
        <f t="shared" si="104"/>
        <v>132</v>
      </c>
      <c r="J142" s="19" t="str">
        <f t="shared" si="7"/>
        <v>Светильник GALAD Победа LED-80-ШБ1/К50</v>
      </c>
      <c r="K142" s="20"/>
      <c r="L142" s="20"/>
      <c r="M142" s="21" t="str">
        <f t="shared" si="193"/>
        <v>шт.</v>
      </c>
      <c r="N142" s="22">
        <f t="shared" si="194"/>
        <v>5600</v>
      </c>
      <c r="O142" s="16"/>
      <c r="P142" s="21">
        <f t="shared" si="195"/>
        <v>5</v>
      </c>
      <c r="Q142" s="23">
        <f t="shared" si="196"/>
        <v>0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5.5" x14ac:dyDescent="0.25">
      <c r="A143" s="6"/>
      <c r="B143" s="15">
        <v>135</v>
      </c>
      <c r="C143" s="24" t="s">
        <v>65</v>
      </c>
      <c r="D143" s="29" t="s">
        <v>14</v>
      </c>
      <c r="E143" s="26">
        <v>5500</v>
      </c>
      <c r="F143" s="27">
        <v>5</v>
      </c>
      <c r="G143" s="17">
        <f t="shared" si="192"/>
        <v>27500</v>
      </c>
      <c r="H143" s="1"/>
      <c r="I143" s="18">
        <f t="shared" ref="I143:I154" si="222">B141</f>
        <v>133</v>
      </c>
      <c r="J143" s="19" t="str">
        <f t="shared" si="7"/>
        <v>Светильник GALAD Победа LED-100-К/К50</v>
      </c>
      <c r="K143" s="20"/>
      <c r="L143" s="20"/>
      <c r="M143" s="21" t="str">
        <f t="shared" si="193"/>
        <v>шт.</v>
      </c>
      <c r="N143" s="22">
        <f t="shared" si="194"/>
        <v>5500</v>
      </c>
      <c r="O143" s="16"/>
      <c r="P143" s="21">
        <f t="shared" si="195"/>
        <v>5</v>
      </c>
      <c r="Q143" s="23">
        <f t="shared" si="196"/>
        <v>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5.5" x14ac:dyDescent="0.25">
      <c r="A144" s="6"/>
      <c r="B144" s="15">
        <v>136</v>
      </c>
      <c r="C144" s="24" t="s">
        <v>90</v>
      </c>
      <c r="D144" s="29" t="s">
        <v>14</v>
      </c>
      <c r="E144" s="26">
        <v>6500</v>
      </c>
      <c r="F144" s="27">
        <v>5</v>
      </c>
      <c r="G144" s="17">
        <f t="shared" ref="G144" si="223">E144*F144</f>
        <v>32500</v>
      </c>
      <c r="H144" s="1"/>
      <c r="I144" s="18">
        <f t="shared" si="222"/>
        <v>134</v>
      </c>
      <c r="J144" s="19" t="str">
        <f t="shared" ref="J144" si="224">C144</f>
        <v>Светильник GALAD Победа LED-100-ШБ1/К50</v>
      </c>
      <c r="K144" s="20"/>
      <c r="L144" s="20"/>
      <c r="M144" s="21" t="str">
        <f t="shared" ref="M144" si="225">D144</f>
        <v>шт.</v>
      </c>
      <c r="N144" s="22">
        <f t="shared" ref="N144" si="226">E144</f>
        <v>6500</v>
      </c>
      <c r="O144" s="16"/>
      <c r="P144" s="21">
        <f t="shared" ref="P144" si="227">F144</f>
        <v>5</v>
      </c>
      <c r="Q144" s="23">
        <f t="shared" ref="Q144" si="228">O144*P144</f>
        <v>0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6"/>
      <c r="B145" s="15">
        <v>137</v>
      </c>
      <c r="C145" s="24" t="s">
        <v>91</v>
      </c>
      <c r="D145" s="29" t="s">
        <v>14</v>
      </c>
      <c r="E145" s="26">
        <v>162.80000000000001</v>
      </c>
      <c r="F145" s="27">
        <v>5</v>
      </c>
      <c r="G145" s="17">
        <f t="shared" ref="G145:G146" si="229">E145*F145</f>
        <v>814</v>
      </c>
      <c r="H145" s="1"/>
      <c r="I145" s="18">
        <f t="shared" si="222"/>
        <v>135</v>
      </c>
      <c r="J145" s="19" t="str">
        <f t="shared" ref="J145:J146" si="230">C145</f>
        <v>Лампа ДРЛ 250Вт Е40 220В</v>
      </c>
      <c r="K145" s="20"/>
      <c r="L145" s="20"/>
      <c r="M145" s="21" t="str">
        <f t="shared" ref="M145:M146" si="231">D145</f>
        <v>шт.</v>
      </c>
      <c r="N145" s="22">
        <f t="shared" ref="N145:N146" si="232">E145</f>
        <v>162.80000000000001</v>
      </c>
      <c r="O145" s="16"/>
      <c r="P145" s="21">
        <f t="shared" ref="P145:P146" si="233">F145</f>
        <v>5</v>
      </c>
      <c r="Q145" s="23">
        <f t="shared" ref="Q145:Q146" si="234">O145*P145</f>
        <v>0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25.5" x14ac:dyDescent="0.25">
      <c r="A146" s="6"/>
      <c r="B146" s="15">
        <v>138</v>
      </c>
      <c r="C146" s="24" t="s">
        <v>92</v>
      </c>
      <c r="D146" s="29" t="s">
        <v>14</v>
      </c>
      <c r="E146" s="26">
        <v>10.6</v>
      </c>
      <c r="F146" s="27">
        <v>1000</v>
      </c>
      <c r="G146" s="17">
        <f t="shared" si="229"/>
        <v>10600</v>
      </c>
      <c r="H146" s="1"/>
      <c r="I146" s="18">
        <f t="shared" si="222"/>
        <v>136</v>
      </c>
      <c r="J146" s="19" t="str">
        <f t="shared" si="230"/>
        <v xml:space="preserve">Лампа накаливания 40 Вт Е27 220 В ЛОН Б-230-40-4 </v>
      </c>
      <c r="K146" s="20"/>
      <c r="L146" s="20"/>
      <c r="M146" s="21" t="str">
        <f t="shared" si="231"/>
        <v>шт.</v>
      </c>
      <c r="N146" s="22">
        <f t="shared" si="232"/>
        <v>10.6</v>
      </c>
      <c r="O146" s="16"/>
      <c r="P146" s="21">
        <f t="shared" si="233"/>
        <v>1000</v>
      </c>
      <c r="Q146" s="23">
        <f t="shared" si="234"/>
        <v>0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5.5" x14ac:dyDescent="0.25">
      <c r="A147" s="6"/>
      <c r="B147" s="15">
        <v>139</v>
      </c>
      <c r="C147" s="24" t="s">
        <v>93</v>
      </c>
      <c r="D147" s="29" t="s">
        <v>14</v>
      </c>
      <c r="E147" s="26">
        <v>10.6</v>
      </c>
      <c r="F147" s="27">
        <v>1000</v>
      </c>
      <c r="G147" s="17">
        <f t="shared" ref="G147" si="235">E147*F147</f>
        <v>10600</v>
      </c>
      <c r="H147" s="1"/>
      <c r="I147" s="18">
        <f t="shared" si="222"/>
        <v>137</v>
      </c>
      <c r="J147" s="19" t="str">
        <f t="shared" ref="J147" si="236">C147</f>
        <v>Лампа накаливания 60 Вт Е27 220В ЛОН 60</v>
      </c>
      <c r="K147" s="20"/>
      <c r="L147" s="20"/>
      <c r="M147" s="21" t="str">
        <f t="shared" ref="M147" si="237">D147</f>
        <v>шт.</v>
      </c>
      <c r="N147" s="22">
        <f t="shared" ref="N147" si="238">E147</f>
        <v>10.6</v>
      </c>
      <c r="O147" s="16"/>
      <c r="P147" s="21">
        <f t="shared" ref="P147" si="239">F147</f>
        <v>1000</v>
      </c>
      <c r="Q147" s="23">
        <f t="shared" ref="Q147" si="240">O147*P147</f>
        <v>0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5.5" x14ac:dyDescent="0.25">
      <c r="A148" s="6"/>
      <c r="B148" s="15">
        <v>140</v>
      </c>
      <c r="C148" s="24" t="s">
        <v>94</v>
      </c>
      <c r="D148" s="29" t="s">
        <v>14</v>
      </c>
      <c r="E148" s="26">
        <v>10.6</v>
      </c>
      <c r="F148" s="27">
        <v>200</v>
      </c>
      <c r="G148" s="17">
        <f t="shared" ref="G148" si="241">E148*F148</f>
        <v>2120</v>
      </c>
      <c r="H148" s="1"/>
      <c r="I148" s="18">
        <f t="shared" si="222"/>
        <v>138</v>
      </c>
      <c r="J148" s="19" t="str">
        <f t="shared" ref="J148" si="242">C148</f>
        <v>Лампа накаливания 95Вт Е27 220В ЛОН 95</v>
      </c>
      <c r="K148" s="20"/>
      <c r="L148" s="20"/>
      <c r="M148" s="21" t="str">
        <f t="shared" ref="M148" si="243">D148</f>
        <v>шт.</v>
      </c>
      <c r="N148" s="22">
        <f t="shared" ref="N148" si="244">E148</f>
        <v>10.6</v>
      </c>
      <c r="O148" s="16"/>
      <c r="P148" s="21">
        <f t="shared" ref="P148" si="245">F148</f>
        <v>200</v>
      </c>
      <c r="Q148" s="23">
        <f t="shared" ref="Q148" si="246">O148*P148</f>
        <v>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38.25" x14ac:dyDescent="0.25">
      <c r="A149" s="6"/>
      <c r="B149" s="15">
        <v>141</v>
      </c>
      <c r="C149" s="24" t="s">
        <v>95</v>
      </c>
      <c r="D149" s="29" t="s">
        <v>14</v>
      </c>
      <c r="E149" s="26">
        <v>61</v>
      </c>
      <c r="F149" s="27">
        <v>10</v>
      </c>
      <c r="G149" s="17">
        <f t="shared" ref="G149" si="247">E149*F149</f>
        <v>610</v>
      </c>
      <c r="H149" s="1"/>
      <c r="I149" s="18">
        <f t="shared" si="222"/>
        <v>139</v>
      </c>
      <c r="J149" s="19" t="str">
        <f t="shared" ref="J149" si="248">C149</f>
        <v>Патрон-переходник с цоколя Е40 на Е27 пластик белый индивидуальный пакет, IEK</v>
      </c>
      <c r="K149" s="20"/>
      <c r="L149" s="20"/>
      <c r="M149" s="21" t="str">
        <f t="shared" ref="M149" si="249">D149</f>
        <v>шт.</v>
      </c>
      <c r="N149" s="22">
        <f t="shared" ref="N149" si="250">E149</f>
        <v>61</v>
      </c>
      <c r="O149" s="16"/>
      <c r="P149" s="21">
        <f t="shared" ref="P149" si="251">F149</f>
        <v>10</v>
      </c>
      <c r="Q149" s="23">
        <f t="shared" ref="Q149" si="252">O149*P149</f>
        <v>0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25.5" x14ac:dyDescent="0.25">
      <c r="A150" s="6"/>
      <c r="B150" s="33">
        <v>142</v>
      </c>
      <c r="C150" s="24" t="s">
        <v>66</v>
      </c>
      <c r="D150" s="29" t="s">
        <v>14</v>
      </c>
      <c r="E150" s="26">
        <v>639</v>
      </c>
      <c r="F150" s="27">
        <v>100</v>
      </c>
      <c r="G150" s="17">
        <f t="shared" si="192"/>
        <v>63900</v>
      </c>
      <c r="H150" s="1"/>
      <c r="I150" s="18">
        <f t="shared" si="222"/>
        <v>140</v>
      </c>
      <c r="J150" s="19" t="str">
        <f t="shared" si="7"/>
        <v>Светильник НКУ 01-200-003 "Сура" без стекла</v>
      </c>
      <c r="K150" s="20"/>
      <c r="L150" s="20"/>
      <c r="M150" s="21" t="str">
        <f t="shared" si="193"/>
        <v>шт.</v>
      </c>
      <c r="N150" s="22">
        <f t="shared" si="194"/>
        <v>639</v>
      </c>
      <c r="O150" s="16"/>
      <c r="P150" s="21">
        <f t="shared" si="195"/>
        <v>100</v>
      </c>
      <c r="Q150" s="23">
        <f t="shared" si="196"/>
        <v>0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6"/>
      <c r="B151" s="33">
        <v>143</v>
      </c>
      <c r="C151" s="24" t="s">
        <v>67</v>
      </c>
      <c r="D151" s="29" t="s">
        <v>14</v>
      </c>
      <c r="E151" s="26">
        <v>580</v>
      </c>
      <c r="F151" s="27">
        <v>50</v>
      </c>
      <c r="G151" s="17">
        <f t="shared" si="192"/>
        <v>29000</v>
      </c>
      <c r="H151" s="1"/>
      <c r="I151" s="18">
        <f t="shared" si="222"/>
        <v>141</v>
      </c>
      <c r="J151" s="19" t="str">
        <f t="shared" si="7"/>
        <v>Кронштейн КНО-1 малый</v>
      </c>
      <c r="K151" s="20"/>
      <c r="L151" s="20"/>
      <c r="M151" s="21" t="str">
        <f t="shared" si="193"/>
        <v>шт.</v>
      </c>
      <c r="N151" s="22">
        <f t="shared" si="194"/>
        <v>580</v>
      </c>
      <c r="O151" s="16"/>
      <c r="P151" s="21">
        <f t="shared" si="83"/>
        <v>50</v>
      </c>
      <c r="Q151" s="23">
        <f t="shared" si="84"/>
        <v>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25.5" x14ac:dyDescent="0.25">
      <c r="A152" s="6"/>
      <c r="B152" s="33">
        <v>144</v>
      </c>
      <c r="C152" s="24" t="s">
        <v>129</v>
      </c>
      <c r="D152" s="16" t="s">
        <v>14</v>
      </c>
      <c r="E152" s="26">
        <v>136</v>
      </c>
      <c r="F152" s="27">
        <v>30</v>
      </c>
      <c r="G152" s="17">
        <f t="shared" si="192"/>
        <v>4080</v>
      </c>
      <c r="H152" s="1"/>
      <c r="I152" s="18">
        <f t="shared" si="222"/>
        <v>142</v>
      </c>
      <c r="J152" s="19" t="str">
        <f t="shared" ref="J152" si="253">C152</f>
        <v>Фонарь светодиодный Navigator NPT-CP10-2AA</v>
      </c>
      <c r="K152" s="20"/>
      <c r="L152" s="20"/>
      <c r="M152" s="21" t="str">
        <f t="shared" si="193"/>
        <v>шт.</v>
      </c>
      <c r="N152" s="22">
        <f t="shared" si="194"/>
        <v>136</v>
      </c>
      <c r="O152" s="16"/>
      <c r="P152" s="21">
        <f t="shared" ref="P152" si="254">F152</f>
        <v>30</v>
      </c>
      <c r="Q152" s="23">
        <f t="shared" ref="Q152" si="255">O152*P152</f>
        <v>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38.25" x14ac:dyDescent="0.25">
      <c r="A153" s="6"/>
      <c r="B153" s="33">
        <v>145</v>
      </c>
      <c r="C153" s="24" t="s">
        <v>133</v>
      </c>
      <c r="D153" s="16" t="s">
        <v>14</v>
      </c>
      <c r="E153" s="26">
        <v>155.30000000000001</v>
      </c>
      <c r="F153" s="27">
        <v>30</v>
      </c>
      <c r="G153" s="17">
        <f t="shared" si="192"/>
        <v>4659</v>
      </c>
      <c r="H153" s="1"/>
      <c r="I153" s="18">
        <f t="shared" si="222"/>
        <v>143</v>
      </c>
      <c r="J153" s="19" t="str">
        <f t="shared" ref="J153:J154" si="256">C153</f>
        <v>Фонарь светодиодный налобный ФAZA H1-L07-3AAA</v>
      </c>
      <c r="K153" s="20"/>
      <c r="L153" s="20"/>
      <c r="M153" s="21" t="str">
        <f t="shared" si="193"/>
        <v>шт.</v>
      </c>
      <c r="N153" s="22">
        <f t="shared" si="194"/>
        <v>155.30000000000001</v>
      </c>
      <c r="O153" s="16"/>
      <c r="P153" s="21">
        <f t="shared" ref="P153:P154" si="257">F153</f>
        <v>30</v>
      </c>
      <c r="Q153" s="23">
        <f t="shared" ref="Q153:Q154" si="258">O153*P153</f>
        <v>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26.25" thickBot="1" x14ac:dyDescent="0.3">
      <c r="A154" s="6"/>
      <c r="B154" s="15">
        <v>146</v>
      </c>
      <c r="C154" s="24" t="s">
        <v>130</v>
      </c>
      <c r="D154" s="16" t="s">
        <v>14</v>
      </c>
      <c r="E154" s="26">
        <v>169</v>
      </c>
      <c r="F154" s="27">
        <v>40</v>
      </c>
      <c r="G154" s="17">
        <f t="shared" si="192"/>
        <v>6760</v>
      </c>
      <c r="H154" s="1"/>
      <c r="I154" s="18">
        <f t="shared" si="222"/>
        <v>144</v>
      </c>
      <c r="J154" s="19" t="str">
        <f t="shared" si="256"/>
        <v>Фонарь аккумуляторный ФAZA AccuF2-L04</v>
      </c>
      <c r="K154" s="20"/>
      <c r="L154" s="20"/>
      <c r="M154" s="21" t="str">
        <f t="shared" si="193"/>
        <v>шт.</v>
      </c>
      <c r="N154" s="22">
        <f t="shared" si="194"/>
        <v>169</v>
      </c>
      <c r="O154" s="16"/>
      <c r="P154" s="21">
        <f t="shared" si="257"/>
        <v>40</v>
      </c>
      <c r="Q154" s="23">
        <f t="shared" si="258"/>
        <v>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24" customHeight="1" thickBot="1" x14ac:dyDescent="0.3">
      <c r="A155" s="6"/>
      <c r="B155" s="44" t="s">
        <v>7</v>
      </c>
      <c r="C155" s="45"/>
      <c r="D155" s="45"/>
      <c r="E155" s="45"/>
      <c r="F155" s="46"/>
      <c r="G155" s="39">
        <f>SUM(G9:G154)</f>
        <v>2200000</v>
      </c>
      <c r="H155" s="1"/>
      <c r="I155" s="44" t="s">
        <v>7</v>
      </c>
      <c r="J155" s="45"/>
      <c r="K155" s="45"/>
      <c r="L155" s="45"/>
      <c r="M155" s="45"/>
      <c r="N155" s="45"/>
      <c r="O155" s="45"/>
      <c r="P155" s="46"/>
      <c r="Q155" s="39">
        <f>SUM(Q9:Q154)</f>
        <v>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6"/>
      <c r="B156" s="54" t="s">
        <v>18</v>
      </c>
      <c r="C156" s="55"/>
      <c r="D156" s="55"/>
      <c r="E156" s="55"/>
      <c r="F156" s="14">
        <v>0.2</v>
      </c>
      <c r="G156" s="11">
        <f>G155*F156</f>
        <v>440000</v>
      </c>
      <c r="H156" s="1"/>
      <c r="I156" s="54" t="s">
        <v>18</v>
      </c>
      <c r="J156" s="55"/>
      <c r="K156" s="55"/>
      <c r="L156" s="55"/>
      <c r="M156" s="55"/>
      <c r="N156" s="55"/>
      <c r="O156" s="55"/>
      <c r="P156" s="14">
        <v>0.2</v>
      </c>
      <c r="Q156" s="11">
        <f>Q155*P156</f>
        <v>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 customHeight="1" thickBot="1" x14ac:dyDescent="0.3">
      <c r="A157" s="6"/>
      <c r="B157" s="47" t="s">
        <v>8</v>
      </c>
      <c r="C157" s="48"/>
      <c r="D157" s="48"/>
      <c r="E157" s="48"/>
      <c r="F157" s="49"/>
      <c r="G157" s="12">
        <f>G155+G156</f>
        <v>2640000</v>
      </c>
      <c r="H157" s="1"/>
      <c r="I157" s="47" t="s">
        <v>8</v>
      </c>
      <c r="J157" s="48"/>
      <c r="K157" s="48"/>
      <c r="L157" s="48"/>
      <c r="M157" s="48"/>
      <c r="N157" s="48"/>
      <c r="O157" s="48"/>
      <c r="P157" s="49"/>
      <c r="Q157" s="12">
        <f>Q155+Q156</f>
        <v>0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33.75" hidden="1" customHeight="1" x14ac:dyDescent="0.25">
      <c r="B158" s="61" t="s">
        <v>17</v>
      </c>
      <c r="C158" s="61"/>
      <c r="D158" s="61"/>
      <c r="E158" s="61"/>
      <c r="F158" s="61"/>
      <c r="G158" s="61"/>
      <c r="H158" s="1"/>
      <c r="I158" s="1"/>
      <c r="J158" s="1"/>
      <c r="K158" s="1"/>
      <c r="L158" s="1"/>
      <c r="M158" s="2"/>
      <c r="N158" s="2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B159" s="60"/>
      <c r="C159" s="60"/>
      <c r="D159" s="60"/>
      <c r="E159" s="60"/>
      <c r="F159" s="60"/>
      <c r="G159" s="6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1"/>
    </row>
    <row r="160" spans="1:27" ht="62.25" customHeight="1" x14ac:dyDescent="0.25">
      <c r="J160" s="58" t="s">
        <v>161</v>
      </c>
      <c r="K160" s="59"/>
      <c r="AA160" s="1"/>
    </row>
  </sheetData>
  <mergeCells count="16">
    <mergeCell ref="J160:K160"/>
    <mergeCell ref="B159:G159"/>
    <mergeCell ref="I7:Q7"/>
    <mergeCell ref="I155:P155"/>
    <mergeCell ref="B158:G158"/>
    <mergeCell ref="B1:Q1"/>
    <mergeCell ref="B3:E3"/>
    <mergeCell ref="B155:F155"/>
    <mergeCell ref="B157:F157"/>
    <mergeCell ref="B7:G7"/>
    <mergeCell ref="I157:P157"/>
    <mergeCell ref="B156:E156"/>
    <mergeCell ref="I156:O156"/>
    <mergeCell ref="I3:Q3"/>
    <mergeCell ref="I4:Q4"/>
    <mergeCell ref="I5:Q5"/>
  </mergeCells>
  <pageMargins left="0.39370078740157483" right="0.39370078740157483" top="0.78740157480314965" bottom="0.59055118110236227" header="0.31496062992125984" footer="0.31496062992125984"/>
  <pageSetup paperSize="9" scale="65" fitToHeight="6" orientation="landscape" r:id="rId1"/>
  <ignoredErrors>
    <ignoredError sqref="M14 M66:M67 M122 M58:M59 M63:M6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 и форма КП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Соловьев Д.В.</cp:lastModifiedBy>
  <cp:lastPrinted>2020-07-03T06:14:31Z</cp:lastPrinted>
  <dcterms:created xsi:type="dcterms:W3CDTF">2018-05-22T01:14:50Z</dcterms:created>
  <dcterms:modified xsi:type="dcterms:W3CDTF">2020-09-10T06:26:18Z</dcterms:modified>
</cp:coreProperties>
</file>